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up\OneDrive\Desktop\NVI ZIF MI GROUP PO GODINAMA\NVI ZIF BOSFIN\2025 GODINA\GODIŠNJI 2025\ZA KVP\"/>
    </mc:Choice>
  </mc:AlternateContent>
  <xr:revisionPtr revIDLastSave="0" documentId="13_ncr:1_{904E7152-6381-46E2-8FD6-924B061E46D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og 1" sheetId="2" r:id="rId1"/>
    <sheet name="prilog 2" sheetId="3" r:id="rId2"/>
    <sheet name="prilog 3" sheetId="4" r:id="rId3"/>
    <sheet name="prilog 4" sheetId="5" r:id="rId4"/>
    <sheet name="Bilješke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3" l="1"/>
  <c r="I22" i="3"/>
  <c r="I47" i="3"/>
  <c r="H84" i="2"/>
  <c r="I44" i="5" l="1"/>
  <c r="I55" i="5" s="1"/>
  <c r="I59" i="5" s="1"/>
  <c r="I67" i="3"/>
  <c r="I52" i="3"/>
  <c r="I33" i="3"/>
  <c r="I28" i="3"/>
  <c r="I23" i="3"/>
  <c r="I68" i="3" l="1"/>
  <c r="I84" i="3" s="1"/>
  <c r="I61" i="3" l="1"/>
  <c r="I79" i="2" s="1"/>
  <c r="I77" i="2" s="1"/>
  <c r="F30" i="4"/>
  <c r="F26" i="4"/>
  <c r="I74" i="2"/>
  <c r="I67" i="2"/>
  <c r="I63" i="2"/>
  <c r="I54" i="2"/>
  <c r="I48" i="2"/>
  <c r="I60" i="2" s="1"/>
  <c r="I39" i="2"/>
  <c r="I30" i="2"/>
  <c r="I24" i="2"/>
  <c r="I44" i="2" s="1"/>
  <c r="H52" i="3"/>
  <c r="H40" i="3" s="1"/>
  <c r="H61" i="3" l="1"/>
  <c r="H68" i="3"/>
  <c r="I80" i="2"/>
  <c r="I84" i="2" s="1"/>
  <c r="F36" i="4"/>
  <c r="E22" i="4" s="1"/>
  <c r="H47" i="3" l="1"/>
  <c r="H28" i="3"/>
  <c r="H44" i="5" l="1"/>
  <c r="H54" i="2" l="1"/>
  <c r="H24" i="2"/>
  <c r="B11" i="5" l="1"/>
  <c r="F7" i="4"/>
  <c r="I7" i="5" s="1"/>
  <c r="F3" i="4"/>
  <c r="I3" i="5" s="1"/>
  <c r="A9" i="4"/>
  <c r="B9" i="5" s="1"/>
  <c r="A7" i="4"/>
  <c r="B7" i="5" s="1"/>
  <c r="A5" i="4"/>
  <c r="B5" i="5" s="1"/>
  <c r="A3" i="4"/>
  <c r="B3" i="5" s="1"/>
  <c r="I13" i="3"/>
  <c r="F13" i="4" s="1"/>
  <c r="I13" i="5" s="1"/>
  <c r="I11" i="3"/>
  <c r="F11" i="4" s="1"/>
  <c r="I11" i="5" s="1"/>
  <c r="I9" i="3"/>
  <c r="I7" i="3"/>
  <c r="I3" i="3"/>
  <c r="B11" i="3"/>
  <c r="B9" i="3"/>
  <c r="B7" i="3"/>
  <c r="B5" i="3"/>
  <c r="B3" i="3"/>
  <c r="H57" i="5" l="1"/>
  <c r="H67" i="2" l="1"/>
  <c r="H30" i="2"/>
  <c r="H33" i="3" l="1"/>
  <c r="H55" i="5" l="1"/>
  <c r="H59" i="5" s="1"/>
  <c r="E26" i="4" l="1"/>
  <c r="H23" i="3"/>
  <c r="H22" i="3" l="1"/>
  <c r="H39" i="2"/>
  <c r="H44" i="2" s="1"/>
  <c r="H63" i="2"/>
  <c r="H48" i="2"/>
  <c r="H67" i="3" l="1"/>
  <c r="H84" i="3"/>
  <c r="H60" i="2"/>
  <c r="H83" i="3" l="1"/>
  <c r="H74" i="2"/>
  <c r="E30" i="4"/>
  <c r="E36" i="4" s="1"/>
  <c r="H77" i="2"/>
  <c r="H80" i="2" l="1"/>
</calcChain>
</file>

<file path=xl/sharedStrings.xml><?xml version="1.0" encoding="utf-8"?>
<sst xmlns="http://schemas.openxmlformats.org/spreadsheetml/2006/main" count="544" uniqueCount="377">
  <si>
    <t>Ostale rezerve</t>
  </si>
  <si>
    <t>Redni broj</t>
  </si>
  <si>
    <t>Pozicija</t>
  </si>
  <si>
    <t>Oznaka za AOP</t>
  </si>
  <si>
    <t>Iznos tekuće godine</t>
  </si>
  <si>
    <t xml:space="preserve">IMOVINA </t>
  </si>
  <si>
    <t>Ulaganja u instrumente kapitala</t>
  </si>
  <si>
    <t>1.</t>
  </si>
  <si>
    <t>2.</t>
  </si>
  <si>
    <t>3.</t>
  </si>
  <si>
    <t>4.</t>
  </si>
  <si>
    <t>5.</t>
  </si>
  <si>
    <t>6.</t>
  </si>
  <si>
    <t>7.</t>
  </si>
  <si>
    <t>Odgođena porezna imovina</t>
  </si>
  <si>
    <t>8.</t>
  </si>
  <si>
    <t>OBAVEZE</t>
  </si>
  <si>
    <t>2.2.</t>
  </si>
  <si>
    <t>2.1.</t>
  </si>
  <si>
    <t>Ulaganja u dužničke instrumente</t>
  </si>
  <si>
    <t>3.1.</t>
  </si>
  <si>
    <t>3.2.</t>
  </si>
  <si>
    <t>Obveznice</t>
  </si>
  <si>
    <t xml:space="preserve">Depoziti </t>
  </si>
  <si>
    <t>Ostala finansijska imovina po amortizovanom trošku</t>
  </si>
  <si>
    <t>Potraživanja po osnovu dividendi</t>
  </si>
  <si>
    <t>Potraživanja od društva za upravljanje</t>
  </si>
  <si>
    <t>Obračunati, nefakturisani prihodi (ugovorna imovina)</t>
  </si>
  <si>
    <t>Razgraničenja</t>
  </si>
  <si>
    <t>Ostala imovina i potraživanja</t>
  </si>
  <si>
    <t>4.1.</t>
  </si>
  <si>
    <t>4.2.</t>
  </si>
  <si>
    <t>4.3.</t>
  </si>
  <si>
    <t>4.4.</t>
  </si>
  <si>
    <t>4.5.</t>
  </si>
  <si>
    <t>Potraživanja iz poslovanja</t>
  </si>
  <si>
    <t>Akontacije poreza na dobit</t>
  </si>
  <si>
    <t>8.1.</t>
  </si>
  <si>
    <t>8.2.</t>
  </si>
  <si>
    <t>8.3.</t>
  </si>
  <si>
    <r>
      <t>UKUPNO IMOVINA</t>
    </r>
    <r>
      <rPr>
        <sz val="10"/>
        <color indexed="8"/>
        <rFont val="Arial"/>
        <family val="2"/>
      </rPr>
      <t xml:space="preserve"> (001+002+005+008+014+015+016+017)</t>
    </r>
  </si>
  <si>
    <t>Ostale finansijske obaveze po amortizovanom trošku</t>
  </si>
  <si>
    <t>Obaveze iz poslovanja</t>
  </si>
  <si>
    <t>8.4.</t>
  </si>
  <si>
    <t>Obaveze za tekući porez na dobit</t>
  </si>
  <si>
    <t>Odgođene porezne obaveze</t>
  </si>
  <si>
    <t>Rezervisanja</t>
  </si>
  <si>
    <t>Obaveze za dividende</t>
  </si>
  <si>
    <t>Obaveze prema društvu za upravljanje</t>
  </si>
  <si>
    <t>Ostale obaveze</t>
  </si>
  <si>
    <t>6.1.</t>
  </si>
  <si>
    <t>6.2.</t>
  </si>
  <si>
    <t>6.3.</t>
  </si>
  <si>
    <t>6.4.</t>
  </si>
  <si>
    <t>Finansijska imovina po amortizovanom trošku (009 do 013)</t>
  </si>
  <si>
    <t>Ostala imovina i potraživanja, uključujući i razgraničenja (018 do 021)</t>
  </si>
  <si>
    <t>NETO IMOVINA</t>
  </si>
  <si>
    <t>Dionički kapital</t>
  </si>
  <si>
    <t>D.</t>
  </si>
  <si>
    <t>1.1.</t>
  </si>
  <si>
    <t>1.2.</t>
  </si>
  <si>
    <t>Dionička premija</t>
  </si>
  <si>
    <t xml:space="preserve">Statutarne rezerve </t>
  </si>
  <si>
    <t>5.1.</t>
  </si>
  <si>
    <t>Akumulirana, neraspoređena dobit iz prethodnih perioda</t>
  </si>
  <si>
    <t>5.2.</t>
  </si>
  <si>
    <t>Dobit tekućeg perioda</t>
  </si>
  <si>
    <t>Akumulirani, nepokriveni gubici iz prethodnih perioda</t>
  </si>
  <si>
    <t>Gubitak tekućeg perioda</t>
  </si>
  <si>
    <t xml:space="preserve">C. </t>
  </si>
  <si>
    <t>B.</t>
  </si>
  <si>
    <t>A.</t>
  </si>
  <si>
    <t>E.</t>
  </si>
  <si>
    <t>F.</t>
  </si>
  <si>
    <t>M.P.</t>
  </si>
  <si>
    <t>Zakonski zastupnik društva za upravljanje</t>
  </si>
  <si>
    <t>(u BAM)</t>
  </si>
  <si>
    <t>Ulaganja u nekretnine</t>
  </si>
  <si>
    <t>Obaveze prema banci depozitaru</t>
  </si>
  <si>
    <t>6.5.</t>
  </si>
  <si>
    <t>Vanbilansna aktiva</t>
  </si>
  <si>
    <t>Vanbilansna pasiva</t>
  </si>
  <si>
    <t xml:space="preserve">VANBILANSNA EVIDENCIJA </t>
  </si>
  <si>
    <t>BROJ EMITOVANIH DIONICA/UDJELA</t>
  </si>
  <si>
    <t>Udjeli</t>
  </si>
  <si>
    <t>IZVJEŠTAJ O FINANSIJSKOM POLOŽAJU NA KRAJU PERIODA</t>
  </si>
  <si>
    <t>(BILANS STANJA)</t>
  </si>
  <si>
    <t>Revalorizacione rezerve za instrumente zaštite</t>
  </si>
  <si>
    <t>Ostale revalorizacione rezerve</t>
  </si>
  <si>
    <t>Bilješka</t>
  </si>
  <si>
    <t>Gotovina i gotovinski ekvivalenti</t>
  </si>
  <si>
    <t>Finansijska imovina po fer vrijednosti kroz bilans uspjeha (003+004)</t>
  </si>
  <si>
    <t>Finansijske obaveze po fer vrijednosti kroz bilans uspjeha</t>
  </si>
  <si>
    <t>Finansijska imovina po fer vrijednosti kroz ostali ukupni rezultat (006+007)</t>
  </si>
  <si>
    <t>Revalorizacione rezerve za finansijsku imovinu mjerenu po fer vrijednosti kroz ostali ukupni rezultat</t>
  </si>
  <si>
    <t>Ostale obaveze, uključujući i razgraničenja (031 do 035)</t>
  </si>
  <si>
    <r>
      <t>UKUPNO OBAVEZE</t>
    </r>
    <r>
      <rPr>
        <sz val="10"/>
        <rFont val="Arial"/>
        <family val="2"/>
      </rPr>
      <t xml:space="preserve"> (023+024+027+028+029+030)</t>
    </r>
  </si>
  <si>
    <t>Vlasnički kapital (038+039)</t>
  </si>
  <si>
    <t>Rezerve (042+043)</t>
  </si>
  <si>
    <t>Dobit (049+050)</t>
  </si>
  <si>
    <t>Gubitak (052+053)</t>
  </si>
  <si>
    <r>
      <t xml:space="preserve">UKUPNO NETO IMOVINA </t>
    </r>
    <r>
      <rPr>
        <sz val="10"/>
        <rFont val="Arial"/>
        <family val="2"/>
      </rPr>
      <t>(037+040+041+044+048-051)</t>
    </r>
  </si>
  <si>
    <r>
      <t xml:space="preserve">NETO IMOVINA PO DIONICI/UDJELU </t>
    </r>
    <r>
      <rPr>
        <sz val="10"/>
        <rFont val="Arial"/>
        <family val="2"/>
      </rPr>
      <t>(054/055)</t>
    </r>
  </si>
  <si>
    <t>Revalorizacione rezerve (045 do 047)</t>
  </si>
  <si>
    <t>Finansijske obaveze po amortizovanom trošku (025+026)</t>
  </si>
  <si>
    <t>Identifikacioni broj za direktne poreze</t>
  </si>
  <si>
    <t>Šifra djelatnosti po KD BiH 2010</t>
  </si>
  <si>
    <t>Naziv društva za upravljanje</t>
  </si>
  <si>
    <t>Šifra djelatnosti po SKD</t>
  </si>
  <si>
    <t>Matični broj i JIB društva za upravljanje</t>
  </si>
  <si>
    <t>Šifra opštine</t>
  </si>
  <si>
    <t>Registarski broj fonda</t>
  </si>
  <si>
    <t>Naziv banke</t>
  </si>
  <si>
    <t>Identifikacioni broj za indirektne poreze</t>
  </si>
  <si>
    <t>Broj računa</t>
  </si>
  <si>
    <t>Dana____________                                          Broj licence:____________________</t>
  </si>
  <si>
    <t>Iznos prethodne godine (početno stanje)</t>
  </si>
  <si>
    <t>Naziv investicijskog fonda</t>
  </si>
  <si>
    <t>U ______________                                Certificirani računovođa ____________________________</t>
  </si>
  <si>
    <t>Naziv investicionog fonda</t>
  </si>
  <si>
    <t>Sjedište i adresa investicionog fonda</t>
  </si>
  <si>
    <t>IZVJEŠTAJ O UKUPNOM REZULTATU ZA PERIOD</t>
  </si>
  <si>
    <t>BILANS USPJEHA</t>
  </si>
  <si>
    <r>
      <t>Prihodi</t>
    </r>
    <r>
      <rPr>
        <sz val="10"/>
        <rFont val="Arial"/>
        <family val="2"/>
      </rPr>
      <t xml:space="preserve"> (202+206+207+212+216+217)</t>
    </r>
  </si>
  <si>
    <t>Prihodi od kamata (203 do 205)</t>
  </si>
  <si>
    <t>Prihodi od kamata od finansijske imovine po amortizovanom trošku</t>
  </si>
  <si>
    <t>Prihodi od kamata od finansijske imovine po fer vrijednosti kroz ostali ukupni rezultat</t>
  </si>
  <si>
    <t>1.3.</t>
  </si>
  <si>
    <t>Prihodi od kamata od finansijske imovine po fer vrijednosti kroz bilans uspjeha</t>
  </si>
  <si>
    <t>Prihodi od dividendi</t>
  </si>
  <si>
    <t>Realizovani neto dobici od prodaje ulaganja (208 do 211)</t>
  </si>
  <si>
    <t>Neto dobici od prodaje finansijske imovine po amortizovanom trošku</t>
  </si>
  <si>
    <t>Neto dobici od prodaje finansijske imovine po fer vrijednosti kroz ostali ukupni rezultat</t>
  </si>
  <si>
    <t>3.3.</t>
  </si>
  <si>
    <t>Neto dobici od prodaje finansijske imovine po fer vrijednosti kroz bilans uspjeha</t>
  </si>
  <si>
    <t>3.4.</t>
  </si>
  <si>
    <t>Neto dobici od prodaje nekretnina</t>
  </si>
  <si>
    <t>Nerealizovani neto dobici po osnovu promjene fer vrijednosti (213 do 215)</t>
  </si>
  <si>
    <t>Neto dobici od finansijske imovine po fer vrijednosti kroz bilans uspjeha</t>
  </si>
  <si>
    <t>Neto dobici od finansijskih obaveza po fer vrijednosti kroz bilans uspjeha</t>
  </si>
  <si>
    <t>Neto dobici od ulaganja u nekretnine koje se vode po fer vrijednosti</t>
  </si>
  <si>
    <t>Neto pozitivne kursne razlike</t>
  </si>
  <si>
    <t>Ostali prihodi i dobici</t>
  </si>
  <si>
    <r>
      <t>Rashodi</t>
    </r>
    <r>
      <rPr>
        <sz val="10"/>
        <rFont val="Arial"/>
        <family val="2"/>
      </rPr>
      <t xml:space="preserve"> (219+220+221+222+223+224+225+230+234+235+236)</t>
    </r>
  </si>
  <si>
    <t>Naknada društvu za upravljanje</t>
  </si>
  <si>
    <t>Transakcijski troškovi pri kupovini i prodaji ulaganja</t>
  </si>
  <si>
    <t>Ulazne i izlazne naknade</t>
  </si>
  <si>
    <t>Naknada banci depozitaru</t>
  </si>
  <si>
    <t>Naknade članovima nadzornog odbora i direktoru</t>
  </si>
  <si>
    <t>Naknade Registru vrijednosnih papira u FBiH i Komisiji za vrijednosne papire FBiH</t>
  </si>
  <si>
    <t>Realizovani neto gubici od prodaje ulaganja (226 do 229)</t>
  </si>
  <si>
    <t>7.1.</t>
  </si>
  <si>
    <t>Neto gubici od prodaje finansijske imovine po amortizovanom trošku</t>
  </si>
  <si>
    <t>7.2.</t>
  </si>
  <si>
    <t>Neto gubici od prodaje finansijske imovine po fer vrijednosti kroz ostali ukupni rezultat</t>
  </si>
  <si>
    <t>7.3.</t>
  </si>
  <si>
    <t>Neto gubici od prodaje finansijske imovine po fer vrijednosti kroz bilans uspjeha</t>
  </si>
  <si>
    <t>7.4.</t>
  </si>
  <si>
    <t>Neto gubici od prodaje nekretnina</t>
  </si>
  <si>
    <t>Nerealizovani neto gubici po osnovu promjene fer  vrijednosti (231 do 233)</t>
  </si>
  <si>
    <t>Neto gubici od finansijske imovine po fer vrijednosti kroz bilans uspjeha</t>
  </si>
  <si>
    <t>Neto gubici od finansijskih obaveza po fer vrijednosti kroz bilans uspjeha</t>
  </si>
  <si>
    <t>Neto gubici od ulaganja u nekretnine koje se vode po fer vrijednosti</t>
  </si>
  <si>
    <t>9.</t>
  </si>
  <si>
    <t>Finansijski rashodi</t>
  </si>
  <si>
    <t>10.</t>
  </si>
  <si>
    <t>Neto negativne kursne razlike</t>
  </si>
  <si>
    <t>11.</t>
  </si>
  <si>
    <t>Ostali rashodi i gubici</t>
  </si>
  <si>
    <t>C.</t>
  </si>
  <si>
    <r>
      <t xml:space="preserve">Dobit prije oporezivanja </t>
    </r>
    <r>
      <rPr>
        <sz val="10"/>
        <color theme="1"/>
        <rFont val="Arial"/>
        <family val="2"/>
      </rPr>
      <t>(201-218)</t>
    </r>
  </si>
  <si>
    <r>
      <t>Gubitak prije oporezivanja</t>
    </r>
    <r>
      <rPr>
        <sz val="10"/>
        <color theme="1"/>
        <rFont val="Arial"/>
        <family val="2"/>
      </rPr>
      <t xml:space="preserve"> (218-201)</t>
    </r>
  </si>
  <si>
    <r>
      <t xml:space="preserve">Porez na dobit </t>
    </r>
    <r>
      <rPr>
        <sz val="10"/>
        <color theme="1"/>
        <rFont val="Arial"/>
        <family val="2"/>
      </rPr>
      <t>(240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241)</t>
    </r>
  </si>
  <si>
    <t>Tekući porez na dobit</t>
  </si>
  <si>
    <t xml:space="preserve">Odgođeni porez na dobit </t>
  </si>
  <si>
    <r>
      <t xml:space="preserve">Dobit </t>
    </r>
    <r>
      <rPr>
        <sz val="10"/>
        <color theme="1"/>
        <rFont val="Arial"/>
        <family val="2"/>
      </rPr>
      <t>(237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</si>
  <si>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G.</t>
  </si>
  <si>
    <r>
      <t xml:space="preserve">Gubitak </t>
    </r>
    <r>
      <rPr>
        <sz val="10"/>
        <color theme="1"/>
        <rFont val="Arial"/>
        <family val="2"/>
      </rPr>
      <t>(238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</si>
  <si>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IZVJEŠTAJ O OSTALOM UKUPNOM REZULTATU</t>
  </si>
  <si>
    <t>H.</t>
  </si>
  <si>
    <r>
      <rPr>
        <b/>
        <sz val="10"/>
        <color theme="1"/>
        <rFont val="Arial"/>
        <family val="2"/>
      </rPr>
      <t>Ostali ukupni rezultat</t>
    </r>
    <r>
      <rPr>
        <sz val="10"/>
        <color theme="1"/>
        <rFont val="Arial"/>
        <family val="2"/>
      </rPr>
      <t xml:space="preserve"> (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245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 xml:space="preserve">250) </t>
    </r>
  </si>
  <si>
    <t>Stavke koje mogu biti reklasifikovane u bilans uspjeha (+246+247+248-249)</t>
  </si>
  <si>
    <t>Povećanje/(smanjenje) fer vrijednosti dužničkih instrumenata po fer vrijednosti kroz ostali ukupni rezultat</t>
  </si>
  <si>
    <t>Efekti proistekli iz transakcija zaštite ("hedging")</t>
  </si>
  <si>
    <t>Ostale stavke koje mogu biti reklasifikovane u bilans uspjeha</t>
  </si>
  <si>
    <t>1.4.</t>
  </si>
  <si>
    <t>Porez na dobit koji se odnosi na ove stavke</t>
  </si>
  <si>
    <t>Stavke koje neće biti reklasifikovane u bilans uspjeha (+251+252-253)</t>
  </si>
  <si>
    <t>Povećanje/(smanjenje) fer vrijednosti instrumenata kapitala po fer vrijednosti kroz ostali ukupni rezultat</t>
  </si>
  <si>
    <t>Ostale stavke koje neće biti reklasifikovane u bilans uspjeha</t>
  </si>
  <si>
    <t>2.3.</t>
  </si>
  <si>
    <t xml:space="preserve">POVEĆANJE / (SMANJENJE) NETO IMOVINE </t>
  </si>
  <si>
    <t>I.</t>
  </si>
  <si>
    <r>
      <t>Povećanje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</si>
  <si>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J.</t>
  </si>
  <si>
    <r>
      <t>Smanjenje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</si>
  <si>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K.</t>
  </si>
  <si>
    <t>Zarada po dionici</t>
  </si>
  <si>
    <t>a) Osnovna zarada po dionici</t>
  </si>
  <si>
    <t>b) Razrijeđena zarada po dionici</t>
  </si>
  <si>
    <t>U ______________                                Certificirani računovođa______________________</t>
  </si>
  <si>
    <t>Sjedište i adresa investicijskog fonda</t>
  </si>
  <si>
    <t xml:space="preserve">IZVJEŠTAJ O PROMJENAMA NETO IMOVINE INVESTICIJSKOG FONDA </t>
  </si>
  <si>
    <t>Tekuća godina</t>
  </si>
  <si>
    <t>Prethodna godina</t>
  </si>
  <si>
    <t>1. Stanje na dan 31.12. prethodnog obračunskog perioda</t>
  </si>
  <si>
    <t>2. Efekti retroaktivne primjene promjene računovodstvenih politika</t>
  </si>
  <si>
    <t>3. Efekti retroaktivnog prepravljanja iznosa priznatih u skladu sa MRS 8</t>
  </si>
  <si>
    <r>
      <t xml:space="preserve">4. Ponovo iskazano stanje na dan 01.01. tekućeg obračunskog perioda </t>
    </r>
    <r>
      <rPr>
        <sz val="10"/>
        <rFont val="Arial"/>
        <family val="2"/>
      </rPr>
      <t>(301±302±303)</t>
    </r>
  </si>
  <si>
    <t>5. Dobit/(gubitak) za period</t>
  </si>
  <si>
    <t>6. Ostali ukupni rezultat za period</t>
  </si>
  <si>
    <r>
      <rPr>
        <b/>
        <sz val="10"/>
        <rFont val="Arial"/>
        <family val="2"/>
      </rPr>
      <t xml:space="preserve">7. Ukupni rezultat </t>
    </r>
    <r>
      <rPr>
        <sz val="10"/>
        <rFont val="Arial"/>
        <family val="2"/>
      </rPr>
      <t>(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305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306)</t>
    </r>
  </si>
  <si>
    <t xml:space="preserve">8. Povećanje po osnovu izdatih udjela/dionica </t>
  </si>
  <si>
    <t xml:space="preserve">9. Smanjenje po osnovu povlačenja udjela/dionica </t>
  </si>
  <si>
    <t xml:space="preserve">10. Ostale promjene </t>
  </si>
  <si>
    <r>
      <t xml:space="preserve">11. Stanje na dan 31.12. tekućeg obračunskog perioda </t>
    </r>
    <r>
      <rPr>
        <sz val="10"/>
        <rFont val="Arial"/>
        <family val="2"/>
      </rPr>
      <t>(304±307+308-309±310)</t>
    </r>
  </si>
  <si>
    <t>Broj udjela/dionica fonda u periodu</t>
  </si>
  <si>
    <t>12. Broj udjela/dionica fonda na početku perioda</t>
  </si>
  <si>
    <t>13. Izdati udjeli/dionice u toku perioda</t>
  </si>
  <si>
    <t>14. Povučeni udjeli/dionice u toku perioda</t>
  </si>
  <si>
    <t>15. Broj udjela/dionica fonda na kraju perioda</t>
  </si>
  <si>
    <t>U ______________                                Certificirani računovođa_______________</t>
  </si>
  <si>
    <t>Dana____________                                          Broj licence:_____________</t>
  </si>
  <si>
    <t>IZVJEŠTAJ O TOKOVIMA GOTOVINE</t>
  </si>
  <si>
    <t>(IZVJEŠTAJ O GOTOVINSKIM TOKOVIMA)</t>
  </si>
  <si>
    <t>Oznaka           ( + ) / ( - )</t>
  </si>
  <si>
    <t xml:space="preserve">Oznaka za AOP </t>
  </si>
  <si>
    <t>GOTOVINSKI TOKOVI IZ POSLOVNIH AKTIVNOSTI</t>
  </si>
  <si>
    <t>Prilivi od kamata</t>
  </si>
  <si>
    <t>( + )</t>
  </si>
  <si>
    <t>Prilivi od dividendi</t>
  </si>
  <si>
    <t>Odlivi po osnovu ulaganja u finansijsku imovinu po fer vrijednosti kroz bilans uspjeha</t>
  </si>
  <si>
    <t>( - )</t>
  </si>
  <si>
    <t>Prilivi od prodaje finansijske imovine po fer vrijednosti kroz bilans uspjeha</t>
  </si>
  <si>
    <t>1.5.</t>
  </si>
  <si>
    <t>Odlivi po osnovu ulaganja u finansijsku imovinu po fer vrijednosti kroz ostali ukupni rezultat</t>
  </si>
  <si>
    <t>1.6.</t>
  </si>
  <si>
    <t>Prilivi od prodaje finansijske imovine po fer vrijednosti kroz ostali ukupni rezultat</t>
  </si>
  <si>
    <t>1.7.</t>
  </si>
  <si>
    <t>Odlivi po osnovu ulaganja u finansijsku imovinu po amortizovanom trošku</t>
  </si>
  <si>
    <t>1.8.</t>
  </si>
  <si>
    <t>Prilivi od prodaje finansijske imovine po amortizovanom trošku</t>
  </si>
  <si>
    <t>1.9.</t>
  </si>
  <si>
    <t>Odlivi po osnovu ulaganja u nekretnine</t>
  </si>
  <si>
    <t>1.10.</t>
  </si>
  <si>
    <t>Prilivi od prodaje nekretnina</t>
  </si>
  <si>
    <t>1.11.</t>
  </si>
  <si>
    <t>Odlivi po osnovu plaćenih naknada društvu za upravljanje</t>
  </si>
  <si>
    <t>1.12.</t>
  </si>
  <si>
    <t>Odlivi po osnovu plaćenih transakcijskih troškova pri kupovini i prodaji ulaganja</t>
  </si>
  <si>
    <t>1.13.</t>
  </si>
  <si>
    <t>Odlivi po osnovu plaćenih naknada Registru vrijednosnih papira FBiH i Komisiji za vrijednosne papire FBiH</t>
  </si>
  <si>
    <t>1.14.</t>
  </si>
  <si>
    <t>Odlivi po osnovu plaćenih naknada depozitaru</t>
  </si>
  <si>
    <t>1.15.</t>
  </si>
  <si>
    <t>Odlivi po osnovu plaćenih naknada berzi</t>
  </si>
  <si>
    <t>1.16.</t>
  </si>
  <si>
    <t>Odlivi po osnovu plaćenih naknada članovima Nadzornog odbora i direktoru fonda</t>
  </si>
  <si>
    <t>1.17.</t>
  </si>
  <si>
    <t>Odlivi po osnovu plaćenog poreza na dobit</t>
  </si>
  <si>
    <t>1.18.</t>
  </si>
  <si>
    <t>Ostali prilivi iz poslovnih aktivnosti</t>
  </si>
  <si>
    <t>1.19.</t>
  </si>
  <si>
    <t>Ostali odlivi iz poslovnih aktivnosti</t>
  </si>
  <si>
    <r>
      <t>Neto gotovinski tok koji je generisan/(korišten) u poslovnim aktivnostima</t>
    </r>
    <r>
      <rPr>
        <sz val="10"/>
        <rFont val="Arial"/>
        <family val="2"/>
      </rPr>
      <t xml:space="preserve"> (401 do 419)</t>
    </r>
  </si>
  <si>
    <t>( + ) ( - )</t>
  </si>
  <si>
    <t>GOTOVINSKI TOKOVI IZ FINANSIJSKIH AKTIVNOSTI</t>
  </si>
  <si>
    <t>Prilivi po osnovu izdatih udjela/dionica Fonda</t>
  </si>
  <si>
    <t>Odlivi po osnovu povlačenja udjela/dionica Fonda</t>
  </si>
  <si>
    <t>Sticanje vlastitih dionica</t>
  </si>
  <si>
    <t>2.4.</t>
  </si>
  <si>
    <t>Odlivi po osnovu isplaćenih dividendi</t>
  </si>
  <si>
    <t>2.5.</t>
  </si>
  <si>
    <t>Ostali prilivi iz finansijskih aktivnosti</t>
  </si>
  <si>
    <t>2.6.</t>
  </si>
  <si>
    <t>Ostali odlivi iz finansijskih aktivnosti</t>
  </si>
  <si>
    <r>
      <rPr>
        <b/>
        <sz val="10"/>
        <rFont val="Arial"/>
        <family val="2"/>
        <charset val="238"/>
      </rPr>
      <t xml:space="preserve">Neto gotovinski tok koji je generisan/(korišten) u finansijskim aktivnostima </t>
    </r>
    <r>
      <rPr>
        <sz val="10"/>
        <rFont val="Arial"/>
        <family val="2"/>
        <charset val="238"/>
      </rPr>
      <t>(421 do 426)</t>
    </r>
  </si>
  <si>
    <t>NETO POVEĆANJE / (SMANJENJE) GOTOVINE I GOTOVINSKIH EKVIVALENATA (A+B)</t>
  </si>
  <si>
    <t>GOTOVINA I GOTOVINSKI EKVIVALENTI NA POČETKU PERIODA</t>
  </si>
  <si>
    <t>EFEKTI PROMJENE DEVIZNIH KURSEVA GOTOVINE I GOTOVINSKIH EKVIVALENATA</t>
  </si>
  <si>
    <t>GOTOVINA I GOTOVINSKI EKVIVALENTI NA KRAJU PERIODA (C+D+E)</t>
  </si>
  <si>
    <t>Dana____________                                          Broj licence:______________</t>
  </si>
  <si>
    <t xml:space="preserve">Bilješke  u skladu sa propisanim u članu 12. Pravilnika o sadržaju i formi finansijskih izvještaja za investicijske fondove ("Sl. novine Federacije BiH", br. 81/21) sadrže dopunske informacije (tekstualni opis ili raščlanjivanje) za materijalno značajne stavke prezentovane u Izvještaju o finansijskom položaju na kraju perioda, Izvještaju o ukupnom rezultatu za period, Izvještaju o promjenama neto imovine i Izvještaju o tokovima gotovine </t>
  </si>
  <si>
    <t>Grupa 10</t>
  </si>
  <si>
    <t>Konto: 200, 201, 204 (dio), 209 (dio)</t>
  </si>
  <si>
    <t>Konto: 202, 203, 204 (dio), 209 (dio)</t>
  </si>
  <si>
    <t>Konto: 210, 211, 216 (dio), 218 (dio)</t>
  </si>
  <si>
    <t>Konto: 212, 213, 215, 216 (dio), 217, 218 (dio), 219</t>
  </si>
  <si>
    <t>Konto: 300, 301, 302, 308, 309</t>
  </si>
  <si>
    <t>Konto: 222 (dio), 223 (dio), 229 (dio)</t>
  </si>
  <si>
    <t>Konto: 220, 221, 229 (dio)</t>
  </si>
  <si>
    <t>Konto: 331</t>
  </si>
  <si>
    <t>Konto: 222 (dio), 223 (dio), 224, 229 (dio)</t>
  </si>
  <si>
    <t>Grupa: 24, 25</t>
  </si>
  <si>
    <t>Konto: 332, 415 (neto)</t>
  </si>
  <si>
    <t>Grupa: 32</t>
  </si>
  <si>
    <t>Konto: 304</t>
  </si>
  <si>
    <t>Grupa: 31</t>
  </si>
  <si>
    <t>Konto: 330, 339</t>
  </si>
  <si>
    <t>Grupa: 34</t>
  </si>
  <si>
    <t>Grupa: 43</t>
  </si>
  <si>
    <t>Grupa: 40</t>
  </si>
  <si>
    <t>Konto: 440</t>
  </si>
  <si>
    <t>Konto: 415, 332 (neto)</t>
  </si>
  <si>
    <t>Grupa: 46</t>
  </si>
  <si>
    <t>Grupa: 48</t>
  </si>
  <si>
    <t>Konto: 414</t>
  </si>
  <si>
    <t>Grupa: 42</t>
  </si>
  <si>
    <t>Konto: 410</t>
  </si>
  <si>
    <t>Grupa: 47</t>
  </si>
  <si>
    <t>Grupa: 4</t>
  </si>
  <si>
    <t>Konto: 500</t>
  </si>
  <si>
    <t>Konto: 501</t>
  </si>
  <si>
    <t>Grupa: 51</t>
  </si>
  <si>
    <t>Konto: 530</t>
  </si>
  <si>
    <t>Konto: 531</t>
  </si>
  <si>
    <t>Konto: 520</t>
  </si>
  <si>
    <t>Konto: 521</t>
  </si>
  <si>
    <t>Konto: 529, 560, 561</t>
  </si>
  <si>
    <t>Konto: 540</t>
  </si>
  <si>
    <t>Konto: 541</t>
  </si>
  <si>
    <t>Konto: 550</t>
  </si>
  <si>
    <t>Konto: 551</t>
  </si>
  <si>
    <t>Grupa: 98</t>
  </si>
  <si>
    <t>Grupa: 99</t>
  </si>
  <si>
    <t>grupa 45, konto 411; 412;419</t>
  </si>
  <si>
    <t>Konto: 7010, 7020</t>
  </si>
  <si>
    <t>Konto: 7011, 7021</t>
  </si>
  <si>
    <t>Konto: 7012, 7022</t>
  </si>
  <si>
    <t>Konto: 700</t>
  </si>
  <si>
    <t>Konto: 7101, 6101 (neto)</t>
  </si>
  <si>
    <t>Konto: 7102, 6102 (neto)</t>
  </si>
  <si>
    <t>Konto: 7103, 6103 (neto)</t>
  </si>
  <si>
    <t>Konto: 712, 612 (neto)</t>
  </si>
  <si>
    <t>Konto: 720, 723 (dio), 620, 623 (dio) (neto)</t>
  </si>
  <si>
    <t>Konto: 721, 723 (dio), 621, 623 (dio) (neto)</t>
  </si>
  <si>
    <t>Konto: 725, 625 (neto)</t>
  </si>
  <si>
    <t>Konto: 711, 722, 611, 622 (neto)</t>
  </si>
  <si>
    <t>Konto: 703, 709, 719, 724, 726, 727, 728, 729</t>
  </si>
  <si>
    <t>Konto: 600</t>
  </si>
  <si>
    <t>Konto: 601</t>
  </si>
  <si>
    <t>Konto: 602</t>
  </si>
  <si>
    <t>Konto: 605</t>
  </si>
  <si>
    <t>Konto: 603</t>
  </si>
  <si>
    <t>Konto: 608</t>
  </si>
  <si>
    <t>Konto: 6101, 7101 (neto)</t>
  </si>
  <si>
    <t>Konto: 6102, 7102 (neto)</t>
  </si>
  <si>
    <t>Konto: 6103, 7103 (neto)</t>
  </si>
  <si>
    <t>Konto: 612, 712 (neto)</t>
  </si>
  <si>
    <t>Konto: 620, 623 (dio), 720, 723 (dio) (neto)</t>
  </si>
  <si>
    <t>Konto: 621, 623 (dio), 721, 723 (dio) (neto)</t>
  </si>
  <si>
    <t>Konto: 625, 725 (neto)</t>
  </si>
  <si>
    <t>Grupa 63</t>
  </si>
  <si>
    <t>Konto: 611, 622, 711, 722 (neto)</t>
  </si>
  <si>
    <t>Konto: 604, 606, 607, 609, 613, 619, 624, 626, 627, 628, 629</t>
  </si>
  <si>
    <t>Konto: 821</t>
  </si>
  <si>
    <t>Konto: 822</t>
  </si>
  <si>
    <t>Promjena priznata na kontu 520 (analitička konta koja se odnose na ove efekte) tokom finansijske godine</t>
  </si>
  <si>
    <t>Promjena priznata na kontu 521 (analitička konta koja se odnose na ove efekte) tokom finansijske godine</t>
  </si>
  <si>
    <t>Promjena priznata na kontu 529 (analitička konta koja se odnose na ove efekte) tokom finansijske godine</t>
  </si>
  <si>
    <t>ZIF Bosfin d.d. Sarajevo</t>
  </si>
  <si>
    <t>"ABDS" Društvo za upravljanje fondovima</t>
  </si>
  <si>
    <t>65 02 0041-11</t>
  </si>
  <si>
    <t>64.30</t>
  </si>
  <si>
    <t>Raiffeisen bank</t>
  </si>
  <si>
    <t>079</t>
  </si>
  <si>
    <t>65 02 0041 - 11</t>
  </si>
  <si>
    <t xml:space="preserve"> (BILANS USPJEHA)</t>
  </si>
  <si>
    <t xml:space="preserve"> </t>
  </si>
  <si>
    <t>Maršala Tita 30</t>
  </si>
  <si>
    <t>na dan 31.12.2025. godine</t>
  </si>
  <si>
    <t>01.01. do 31.12.
tekuće godine</t>
  </si>
  <si>
    <t>01.01. - 31.12.
prethodne godine</t>
  </si>
  <si>
    <t xml:space="preserve">  za period od 01.01.2025. do 31.12.2025. godine</t>
  </si>
  <si>
    <t>za period završen na dan 31.12. 2025. godine</t>
  </si>
  <si>
    <t>za period od 01.01.205 do 31.12.2025. godine</t>
  </si>
  <si>
    <t>01.01. do 31.12.
prethodne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</si>
</sst>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M_-;\-* #,##0.00\ _K_M_-;_-* &quot;-&quot;??\ _K_M_-;_-@_-"/>
    <numFmt numFmtId="165" formatCode="_(* #,##0.00_);_(* \(#,##0.00\);_(* &quot;-&quot;??_);_(@_)"/>
    <numFmt numFmtId="166" formatCode="#,##0_ ;\-#,##0\ "/>
    <numFmt numFmtId="167" formatCode="0_ ;\-0\ "/>
    <numFmt numFmtId="168" formatCode="#,##0.00_ ;\-#,##0.00\ 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</font>
    <font>
      <u/>
      <sz val="10"/>
      <name val="Arial"/>
      <family val="2"/>
    </font>
    <font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ash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5" fillId="0" borderId="0">
      <alignment horizontal="right" vertical="top"/>
    </xf>
  </cellStyleXfs>
  <cellXfs count="23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/>
    <xf numFmtId="49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3" borderId="0" xfId="0" applyFont="1" applyFill="1"/>
    <xf numFmtId="3" fontId="6" fillId="3" borderId="0" xfId="0" applyNumberFormat="1" applyFont="1" applyFill="1"/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" fontId="6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left"/>
    </xf>
    <xf numFmtId="49" fontId="6" fillId="3" borderId="0" xfId="0" applyNumberFormat="1" applyFont="1" applyFill="1"/>
    <xf numFmtId="0" fontId="8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49" fontId="6" fillId="3" borderId="11" xfId="0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left" vertical="top"/>
    </xf>
    <xf numFmtId="165" fontId="2" fillId="0" borderId="12" xfId="1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5" fontId="2" fillId="0" borderId="12" xfId="1" applyNumberFormat="1" applyFont="1" applyFill="1" applyBorder="1" applyAlignment="1">
      <alignment horizontal="left"/>
    </xf>
    <xf numFmtId="165" fontId="1" fillId="0" borderId="12" xfId="1" applyNumberFormat="1" applyFont="1" applyFill="1" applyBorder="1" applyAlignment="1"/>
    <xf numFmtId="0" fontId="1" fillId="0" borderId="0" xfId="0" applyFont="1" applyAlignment="1">
      <alignment horizontal="left"/>
    </xf>
    <xf numFmtId="164" fontId="2" fillId="0" borderId="12" xfId="1" applyFont="1" applyFill="1" applyBorder="1" applyAlignment="1">
      <alignment horizontal="left"/>
    </xf>
    <xf numFmtId="0" fontId="1" fillId="0" borderId="12" xfId="0" applyFont="1" applyBorder="1"/>
    <xf numFmtId="49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2" xfId="1" applyNumberFormat="1" applyFont="1" applyFill="1" applyBorder="1" applyAlignment="1"/>
    <xf numFmtId="0" fontId="2" fillId="0" borderId="0" xfId="1" applyNumberFormat="1" applyFont="1" applyFill="1" applyBorder="1" applyAlignment="1"/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165" fontId="2" fillId="0" borderId="0" xfId="1" applyNumberFormat="1" applyFont="1" applyFill="1" applyBorder="1" applyAlignment="1">
      <alignment horizontal="left" vertical="top" wrapText="1"/>
    </xf>
    <xf numFmtId="0" fontId="1" fillId="0" borderId="0" xfId="0" applyFont="1"/>
    <xf numFmtId="165" fontId="1" fillId="0" borderId="0" xfId="1" applyNumberFormat="1" applyFont="1" applyFill="1" applyBorder="1" applyAlignment="1">
      <alignment horizontal="left"/>
    </xf>
    <xf numFmtId="49" fontId="2" fillId="0" borderId="12" xfId="0" applyNumberFormat="1" applyFont="1" applyBorder="1" applyAlignment="1">
      <alignment vertical="center"/>
    </xf>
    <xf numFmtId="165" fontId="2" fillId="0" borderId="0" xfId="1" applyNumberFormat="1" applyFont="1" applyFill="1" applyBorder="1" applyAlignment="1">
      <alignment horizontal="left"/>
    </xf>
    <xf numFmtId="165" fontId="2" fillId="0" borderId="12" xfId="1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165" fontId="1" fillId="0" borderId="0" xfId="1" applyNumberFormat="1" applyFont="1" applyFill="1" applyBorder="1" applyAlignment="1"/>
    <xf numFmtId="0" fontId="7" fillId="3" borderId="0" xfId="0" applyFont="1" applyFill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65" fontId="2" fillId="0" borderId="0" xfId="1" applyNumberFormat="1" applyFont="1" applyFill="1" applyBorder="1" applyAlignment="1">
      <alignment horizontal="right"/>
    </xf>
    <xf numFmtId="0" fontId="0" fillId="4" borderId="0" xfId="0" applyFill="1"/>
    <xf numFmtId="49" fontId="0" fillId="2" borderId="0" xfId="0" applyNumberFormat="1" applyFill="1"/>
    <xf numFmtId="49" fontId="7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9" fontId="3" fillId="2" borderId="13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49" fontId="0" fillId="4" borderId="0" xfId="0" applyNumberFormat="1" applyFill="1"/>
    <xf numFmtId="0" fontId="0" fillId="4" borderId="0" xfId="0" applyFill="1" applyAlignment="1">
      <alignment horizontal="center"/>
    </xf>
    <xf numFmtId="3" fontId="1" fillId="2" borderId="0" xfId="0" applyNumberFormat="1" applyFont="1" applyFill="1"/>
    <xf numFmtId="49" fontId="7" fillId="3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0" xfId="0" applyFont="1" applyFill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4" fillId="0" borderId="19" xfId="0" applyNumberFormat="1" applyFont="1" applyBorder="1" applyAlignment="1">
      <alignment vertical="top" wrapText="1"/>
    </xf>
    <xf numFmtId="49" fontId="4" fillId="0" borderId="19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6" fillId="3" borderId="4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 indent="1"/>
    </xf>
    <xf numFmtId="0" fontId="6" fillId="3" borderId="1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/>
    </xf>
    <xf numFmtId="0" fontId="1" fillId="2" borderId="13" xfId="0" applyFont="1" applyFill="1" applyBorder="1"/>
    <xf numFmtId="0" fontId="2" fillId="2" borderId="13" xfId="0" applyFont="1" applyFill="1" applyBorder="1" applyAlignment="1">
      <alignment horizontal="left"/>
    </xf>
    <xf numFmtId="0" fontId="6" fillId="3" borderId="4" xfId="0" applyFont="1" applyFill="1" applyBorder="1" applyAlignment="1">
      <alignment vertical="top" wrapText="1"/>
    </xf>
    <xf numFmtId="0" fontId="2" fillId="2" borderId="13" xfId="0" applyFont="1" applyFill="1" applyBorder="1"/>
    <xf numFmtId="0" fontId="3" fillId="2" borderId="13" xfId="0" applyFont="1" applyFill="1" applyBorder="1" applyAlignment="1">
      <alignment wrapText="1"/>
    </xf>
    <xf numFmtId="0" fontId="2" fillId="2" borderId="3" xfId="0" applyFont="1" applyFill="1" applyBorder="1"/>
    <xf numFmtId="49" fontId="6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top" wrapText="1"/>
    </xf>
    <xf numFmtId="49" fontId="2" fillId="2" borderId="13" xfId="0" applyNumberFormat="1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left" wrapText="1"/>
    </xf>
    <xf numFmtId="49" fontId="5" fillId="2" borderId="13" xfId="0" applyNumberFormat="1" applyFont="1" applyFill="1" applyBorder="1" applyAlignment="1">
      <alignment wrapText="1"/>
    </xf>
    <xf numFmtId="49" fontId="3" fillId="2" borderId="13" xfId="0" applyNumberFormat="1" applyFont="1" applyFill="1" applyBorder="1" applyAlignment="1">
      <alignment wrapText="1"/>
    </xf>
    <xf numFmtId="49" fontId="1" fillId="2" borderId="13" xfId="0" applyNumberFormat="1" applyFont="1" applyFill="1" applyBorder="1" applyAlignment="1">
      <alignment wrapText="1"/>
    </xf>
    <xf numFmtId="0" fontId="1" fillId="2" borderId="13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wrapText="1"/>
    </xf>
    <xf numFmtId="49" fontId="7" fillId="3" borderId="20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166" fontId="1" fillId="2" borderId="1" xfId="0" applyNumberFormat="1" applyFont="1" applyFill="1" applyBorder="1"/>
    <xf numFmtId="166" fontId="6" fillId="3" borderId="4" xfId="0" applyNumberFormat="1" applyFont="1" applyFill="1" applyBorder="1" applyAlignment="1">
      <alignment horizontal="center" vertical="center" wrapText="1"/>
    </xf>
    <xf numFmtId="166" fontId="6" fillId="3" borderId="5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/>
    </xf>
    <xf numFmtId="166" fontId="1" fillId="0" borderId="1" xfId="0" applyNumberFormat="1" applyFont="1" applyBorder="1"/>
    <xf numFmtId="166" fontId="1" fillId="2" borderId="3" xfId="0" applyNumberFormat="1" applyFont="1" applyFill="1" applyBorder="1"/>
    <xf numFmtId="165" fontId="1" fillId="0" borderId="12" xfId="1" applyNumberFormat="1" applyFont="1" applyFill="1" applyBorder="1" applyAlignment="1">
      <alignment horizontal="left"/>
    </xf>
    <xf numFmtId="1" fontId="1" fillId="0" borderId="12" xfId="1" applyNumberFormat="1" applyFont="1" applyFill="1" applyBorder="1" applyAlignment="1">
      <alignment horizontal="left"/>
    </xf>
    <xf numFmtId="1" fontId="0" fillId="2" borderId="0" xfId="0" applyNumberFormat="1" applyFill="1"/>
    <xf numFmtId="0" fontId="1" fillId="0" borderId="12" xfId="0" applyFont="1" applyBorder="1" applyAlignment="1">
      <alignment vertical="center"/>
    </xf>
    <xf numFmtId="167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165" fontId="1" fillId="0" borderId="12" xfId="1" applyNumberFormat="1" applyFont="1" applyFill="1" applyBorder="1" applyAlignment="1">
      <alignment horizontal="right"/>
    </xf>
    <xf numFmtId="0" fontId="1" fillId="0" borderId="12" xfId="1" applyNumberFormat="1" applyFont="1" applyFill="1" applyBorder="1" applyAlignment="1"/>
    <xf numFmtId="0" fontId="1" fillId="0" borderId="12" xfId="0" applyFont="1" applyBorder="1" applyAlignment="1">
      <alignment horizontal="left" vertical="center"/>
    </xf>
    <xf numFmtId="49" fontId="1" fillId="0" borderId="12" xfId="1" applyNumberFormat="1" applyFont="1" applyFill="1" applyBorder="1" applyAlignment="1">
      <alignment horizontal="right"/>
    </xf>
    <xf numFmtId="167" fontId="1" fillId="0" borderId="12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left" vertical="center"/>
    </xf>
    <xf numFmtId="1" fontId="1" fillId="0" borderId="12" xfId="0" applyNumberFormat="1" applyFont="1" applyBorder="1" applyAlignment="1">
      <alignment horizontal="right" vertical="center"/>
    </xf>
    <xf numFmtId="1" fontId="1" fillId="2" borderId="0" xfId="0" applyNumberFormat="1" applyFont="1" applyFill="1" applyAlignment="1">
      <alignment horizontal="right"/>
    </xf>
    <xf numFmtId="164" fontId="1" fillId="0" borderId="12" xfId="1" applyFont="1" applyFill="1" applyBorder="1" applyAlignment="1">
      <alignment horizontal="left"/>
    </xf>
    <xf numFmtId="164" fontId="1" fillId="0" borderId="12" xfId="0" applyNumberFormat="1" applyFont="1" applyBorder="1"/>
    <xf numFmtId="166" fontId="0" fillId="2" borderId="0" xfId="0" applyNumberFormat="1" applyFill="1"/>
    <xf numFmtId="166" fontId="6" fillId="3" borderId="0" xfId="0" applyNumberFormat="1" applyFont="1" applyFill="1"/>
    <xf numFmtId="0" fontId="3" fillId="0" borderId="13" xfId="0" applyFont="1" applyBorder="1"/>
    <xf numFmtId="166" fontId="1" fillId="0" borderId="1" xfId="0" applyNumberFormat="1" applyFont="1" applyBorder="1" applyAlignment="1">
      <alignment horizontal="center"/>
    </xf>
    <xf numFmtId="49" fontId="9" fillId="3" borderId="0" xfId="0" applyNumberFormat="1" applyFont="1" applyFill="1"/>
    <xf numFmtId="166" fontId="0" fillId="0" borderId="0" xfId="0" applyNumberFormat="1"/>
    <xf numFmtId="168" fontId="0" fillId="2" borderId="0" xfId="0" applyNumberFormat="1" applyFill="1"/>
    <xf numFmtId="0" fontId="2" fillId="2" borderId="12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top"/>
    </xf>
    <xf numFmtId="0" fontId="2" fillId="2" borderId="12" xfId="0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165" fontId="2" fillId="2" borderId="12" xfId="1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 vertical="top"/>
    </xf>
    <xf numFmtId="0" fontId="7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 indent="1"/>
    </xf>
    <xf numFmtId="0" fontId="7" fillId="3" borderId="13" xfId="0" applyFont="1" applyFill="1" applyBorder="1" applyAlignment="1">
      <alignment horizontal="left" vertical="top"/>
    </xf>
    <xf numFmtId="0" fontId="6" fillId="3" borderId="13" xfId="0" applyFont="1" applyFill="1" applyBorder="1" applyAlignment="1">
      <alignment vertical="top" wrapText="1"/>
    </xf>
    <xf numFmtId="0" fontId="3" fillId="2" borderId="13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1" fillId="2" borderId="1" xfId="1" applyFont="1" applyFill="1" applyBorder="1"/>
    <xf numFmtId="0" fontId="6" fillId="3" borderId="4" xfId="0" applyFont="1" applyFill="1" applyBorder="1" applyAlignment="1">
      <alignment horizontal="center" wrapText="1"/>
    </xf>
    <xf numFmtId="0" fontId="5" fillId="2" borderId="6" xfId="0" applyFont="1" applyFill="1" applyBorder="1"/>
    <xf numFmtId="0" fontId="5" fillId="2" borderId="7" xfId="0" applyFont="1" applyFill="1" applyBorder="1"/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5" fillId="0" borderId="0" xfId="2" applyAlignment="1">
      <alignment horizontal="left" wrapText="1"/>
    </xf>
    <xf numFmtId="0" fontId="9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 vertical="top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S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"/>
  <sheetViews>
    <sheetView showGridLines="0" topLeftCell="A7" zoomScale="90" zoomScaleNormal="90" workbookViewId="0">
      <selection activeCell="N76" sqref="N76"/>
    </sheetView>
  </sheetViews>
  <sheetFormatPr defaultColWidth="9.140625" defaultRowHeight="12.75" x14ac:dyDescent="0.2"/>
  <cols>
    <col min="1" max="1" width="7.42578125" style="27" customWidth="1"/>
    <col min="2" max="2" width="70.140625" style="1" customWidth="1"/>
    <col min="3" max="3" width="49.42578125" style="1" hidden="1" customWidth="1"/>
    <col min="4" max="4" width="10" style="1" customWidth="1"/>
    <col min="5" max="7" width="3.5703125" style="1" customWidth="1"/>
    <col min="8" max="8" width="15" style="1" customWidth="1"/>
    <col min="9" max="9" width="19" style="1" customWidth="1"/>
    <col min="10" max="10" width="10" style="1" bestFit="1" customWidth="1"/>
    <col min="11" max="12" width="9.140625" style="1"/>
    <col min="13" max="13" width="11.42578125" style="1" bestFit="1" customWidth="1"/>
    <col min="14" max="16384" width="9.140625" style="1"/>
  </cols>
  <sheetData>
    <row r="1" spans="1:9" x14ac:dyDescent="0.2">
      <c r="A1" s="40"/>
      <c r="B1" s="41"/>
      <c r="C1" s="56"/>
      <c r="D1" s="56"/>
      <c r="E1" s="56"/>
      <c r="F1" s="56"/>
      <c r="G1" s="51"/>
      <c r="H1" s="51"/>
      <c r="I1" s="50"/>
    </row>
    <row r="2" spans="1:9" x14ac:dyDescent="0.2">
      <c r="A2" s="42" t="s">
        <v>117</v>
      </c>
      <c r="B2" s="42"/>
      <c r="C2" s="42"/>
      <c r="D2" s="42"/>
      <c r="E2" s="42"/>
      <c r="F2" s="42"/>
      <c r="G2" s="43"/>
      <c r="H2" s="43"/>
      <c r="I2" s="44" t="s">
        <v>105</v>
      </c>
    </row>
    <row r="3" spans="1:9" x14ac:dyDescent="0.2">
      <c r="A3" s="45"/>
      <c r="B3" s="46" t="s">
        <v>360</v>
      </c>
      <c r="C3" s="63"/>
      <c r="D3" s="63"/>
      <c r="E3" s="63"/>
      <c r="F3" s="58"/>
      <c r="G3" s="55"/>
      <c r="H3" s="157"/>
      <c r="I3" s="158">
        <v>4200657530003</v>
      </c>
    </row>
    <row r="4" spans="1:9" x14ac:dyDescent="0.2">
      <c r="A4" s="42" t="s">
        <v>201</v>
      </c>
      <c r="B4" s="42"/>
      <c r="C4" s="42"/>
      <c r="D4" s="42"/>
      <c r="E4" s="42"/>
      <c r="F4" s="42"/>
      <c r="G4" s="43"/>
      <c r="H4" s="43"/>
      <c r="I4" s="44" t="s">
        <v>106</v>
      </c>
    </row>
    <row r="5" spans="1:9" x14ac:dyDescent="0.2">
      <c r="A5" s="48"/>
      <c r="B5" s="49" t="s">
        <v>369</v>
      </c>
      <c r="C5" s="57"/>
      <c r="D5" s="57"/>
      <c r="E5" s="57"/>
      <c r="F5" s="47"/>
      <c r="G5" s="59"/>
      <c r="H5" s="159"/>
      <c r="I5" s="159"/>
    </row>
    <row r="6" spans="1:9" x14ac:dyDescent="0.2">
      <c r="A6" s="42" t="s">
        <v>107</v>
      </c>
      <c r="B6" s="42"/>
      <c r="C6" s="42"/>
      <c r="D6" s="42"/>
      <c r="E6" s="42"/>
      <c r="F6" s="42"/>
      <c r="G6" s="43"/>
      <c r="H6" s="43"/>
      <c r="I6" s="44" t="s">
        <v>108</v>
      </c>
    </row>
    <row r="7" spans="1:9" x14ac:dyDescent="0.2">
      <c r="A7" s="45"/>
      <c r="B7" s="154" t="s">
        <v>361</v>
      </c>
      <c r="C7" s="60"/>
      <c r="D7" s="60"/>
      <c r="E7" s="60"/>
      <c r="F7" s="60"/>
      <c r="G7" s="55"/>
      <c r="H7" s="157"/>
      <c r="I7" s="160" t="s">
        <v>363</v>
      </c>
    </row>
    <row r="8" spans="1:9" x14ac:dyDescent="0.2">
      <c r="A8" s="42" t="s">
        <v>109</v>
      </c>
      <c r="B8" s="42"/>
      <c r="C8" s="42"/>
      <c r="D8" s="42"/>
      <c r="E8" s="42"/>
      <c r="F8" s="42"/>
      <c r="G8" s="43"/>
      <c r="H8" s="43"/>
      <c r="I8" s="44" t="s">
        <v>110</v>
      </c>
    </row>
    <row r="9" spans="1:9" x14ac:dyDescent="0.2">
      <c r="A9" s="52"/>
      <c r="B9" s="155">
        <v>4200184450007</v>
      </c>
      <c r="C9" s="53"/>
      <c r="D9" s="53"/>
      <c r="E9" s="53"/>
      <c r="F9" s="53"/>
      <c r="G9" s="61"/>
      <c r="H9" s="161"/>
      <c r="I9" s="164" t="s">
        <v>365</v>
      </c>
    </row>
    <row r="10" spans="1:9" x14ac:dyDescent="0.2">
      <c r="A10" s="42" t="s">
        <v>111</v>
      </c>
      <c r="B10" s="42"/>
      <c r="C10" s="42"/>
      <c r="D10" s="42"/>
      <c r="E10" s="42"/>
      <c r="F10" s="42"/>
      <c r="G10" s="44"/>
      <c r="H10" s="44"/>
      <c r="I10" s="44" t="s">
        <v>112</v>
      </c>
    </row>
    <row r="11" spans="1:9" x14ac:dyDescent="0.2">
      <c r="A11" s="54"/>
      <c r="B11" s="206" t="s">
        <v>362</v>
      </c>
      <c r="C11" s="206"/>
      <c r="D11" s="206"/>
      <c r="E11" s="206"/>
      <c r="F11" s="206"/>
      <c r="G11" s="206"/>
      <c r="H11" s="206"/>
      <c r="I11" s="157" t="s">
        <v>364</v>
      </c>
    </row>
    <row r="12" spans="1:9" x14ac:dyDescent="0.2">
      <c r="A12" s="42" t="s">
        <v>113</v>
      </c>
      <c r="B12" s="42"/>
      <c r="C12" s="42"/>
      <c r="D12" s="42"/>
      <c r="E12" s="44"/>
      <c r="F12" s="44"/>
      <c r="G12" s="44"/>
      <c r="H12" s="44"/>
      <c r="I12" s="44" t="s">
        <v>114</v>
      </c>
    </row>
    <row r="13" spans="1:9" x14ac:dyDescent="0.2">
      <c r="A13" s="28"/>
      <c r="I13" s="156">
        <v>1610000024890110</v>
      </c>
    </row>
    <row r="14" spans="1:9" x14ac:dyDescent="0.2">
      <c r="A14" s="28"/>
    </row>
    <row r="15" spans="1:9" x14ac:dyDescent="0.2">
      <c r="A15" s="200" t="s">
        <v>85</v>
      </c>
      <c r="B15" s="200"/>
      <c r="C15" s="200"/>
      <c r="D15" s="200"/>
      <c r="E15" s="200"/>
      <c r="F15" s="200"/>
      <c r="G15" s="200"/>
      <c r="H15" s="200"/>
      <c r="I15" s="200"/>
    </row>
    <row r="16" spans="1:9" x14ac:dyDescent="0.2">
      <c r="A16" s="207" t="s">
        <v>86</v>
      </c>
      <c r="B16" s="208"/>
      <c r="C16" s="208"/>
      <c r="D16" s="208"/>
      <c r="E16" s="208"/>
      <c r="F16" s="208"/>
      <c r="G16" s="208"/>
      <c r="H16" s="208"/>
      <c r="I16" s="208"/>
    </row>
    <row r="17" spans="1:9" x14ac:dyDescent="0.2">
      <c r="A17" s="209" t="s">
        <v>370</v>
      </c>
      <c r="B17" s="209"/>
      <c r="C17" s="209"/>
      <c r="D17" s="209"/>
      <c r="E17" s="209"/>
      <c r="F17" s="209"/>
      <c r="G17" s="209"/>
      <c r="H17" s="209"/>
      <c r="I17" s="209"/>
    </row>
    <row r="18" spans="1:9" x14ac:dyDescent="0.2">
      <c r="A18" s="8"/>
      <c r="B18" s="9"/>
      <c r="C18" s="9"/>
      <c r="D18" s="9"/>
      <c r="E18" s="10"/>
      <c r="F18" s="10"/>
      <c r="G18" s="10"/>
      <c r="H18" s="11"/>
      <c r="I18" s="11"/>
    </row>
    <row r="19" spans="1:9" x14ac:dyDescent="0.2">
      <c r="A19" s="8"/>
      <c r="B19" s="12"/>
      <c r="C19" s="12"/>
      <c r="D19" s="12"/>
      <c r="E19" s="12"/>
      <c r="F19" s="12"/>
      <c r="G19" s="12"/>
      <c r="H19" s="13"/>
      <c r="I19" s="37" t="s">
        <v>76</v>
      </c>
    </row>
    <row r="20" spans="1:9" ht="51" customHeight="1" x14ac:dyDescent="0.2">
      <c r="A20" s="14" t="s">
        <v>1</v>
      </c>
      <c r="B20" s="15" t="s">
        <v>2</v>
      </c>
      <c r="C20" s="16"/>
      <c r="D20" s="194" t="s">
        <v>89</v>
      </c>
      <c r="E20" s="212" t="s">
        <v>3</v>
      </c>
      <c r="F20" s="212"/>
      <c r="G20" s="213"/>
      <c r="H20" s="17" t="s">
        <v>4</v>
      </c>
      <c r="I20" s="18" t="s">
        <v>116</v>
      </c>
    </row>
    <row r="21" spans="1:9" x14ac:dyDescent="0.2">
      <c r="A21" s="19">
        <v>1</v>
      </c>
      <c r="B21" s="20">
        <v>2</v>
      </c>
      <c r="C21" s="21"/>
      <c r="D21" s="195">
        <v>3</v>
      </c>
      <c r="E21" s="210">
        <v>4</v>
      </c>
      <c r="F21" s="210"/>
      <c r="G21" s="211"/>
      <c r="H21" s="22">
        <v>5</v>
      </c>
      <c r="I21" s="23">
        <v>6</v>
      </c>
    </row>
    <row r="22" spans="1:9" x14ac:dyDescent="0.2">
      <c r="A22" s="25"/>
      <c r="B22" s="24" t="s">
        <v>5</v>
      </c>
      <c r="C22" s="130"/>
      <c r="D22" s="2"/>
      <c r="E22" s="214"/>
      <c r="F22" s="214"/>
      <c r="G22" s="215"/>
      <c r="H22" s="148"/>
      <c r="I22" s="148"/>
    </row>
    <row r="23" spans="1:9" x14ac:dyDescent="0.2">
      <c r="A23" s="26" t="s">
        <v>7</v>
      </c>
      <c r="B23" s="125" t="s">
        <v>90</v>
      </c>
      <c r="C23" s="189" t="s">
        <v>283</v>
      </c>
      <c r="D23" s="5"/>
      <c r="E23" s="188">
        <v>0</v>
      </c>
      <c r="F23" s="3">
        <v>0</v>
      </c>
      <c r="G23" s="3">
        <v>1</v>
      </c>
      <c r="H23" s="148">
        <v>2736782</v>
      </c>
      <c r="I23" s="148">
        <v>2235898</v>
      </c>
    </row>
    <row r="24" spans="1:9" x14ac:dyDescent="0.2">
      <c r="A24" s="26" t="s">
        <v>8</v>
      </c>
      <c r="B24" s="125" t="s">
        <v>91</v>
      </c>
      <c r="C24" s="189"/>
      <c r="D24" s="6"/>
      <c r="E24" s="188">
        <v>0</v>
      </c>
      <c r="F24" s="3">
        <v>0</v>
      </c>
      <c r="G24" s="3">
        <v>2</v>
      </c>
      <c r="H24" s="148">
        <f>H25+H26</f>
        <v>13156023</v>
      </c>
      <c r="I24" s="148">
        <f>I25+I26</f>
        <v>13261272</v>
      </c>
    </row>
    <row r="25" spans="1:9" x14ac:dyDescent="0.2">
      <c r="A25" s="26" t="s">
        <v>18</v>
      </c>
      <c r="B25" s="126" t="s">
        <v>6</v>
      </c>
      <c r="C25" s="190" t="s">
        <v>284</v>
      </c>
      <c r="D25" s="6"/>
      <c r="E25" s="188">
        <v>0</v>
      </c>
      <c r="F25" s="3">
        <v>0</v>
      </c>
      <c r="G25" s="3">
        <v>3</v>
      </c>
      <c r="H25" s="148">
        <v>13156023</v>
      </c>
      <c r="I25" s="148">
        <v>12764475</v>
      </c>
    </row>
    <row r="26" spans="1:9" x14ac:dyDescent="0.2">
      <c r="A26" s="26" t="s">
        <v>17</v>
      </c>
      <c r="B26" s="126" t="s">
        <v>19</v>
      </c>
      <c r="C26" s="190" t="s">
        <v>285</v>
      </c>
      <c r="D26" s="6"/>
      <c r="E26" s="188">
        <v>0</v>
      </c>
      <c r="F26" s="3">
        <v>0</v>
      </c>
      <c r="G26" s="3">
        <v>4</v>
      </c>
      <c r="H26" s="148">
        <v>0</v>
      </c>
      <c r="I26" s="148">
        <v>496797</v>
      </c>
    </row>
    <row r="27" spans="1:9" x14ac:dyDescent="0.2">
      <c r="A27" s="26" t="s">
        <v>9</v>
      </c>
      <c r="B27" s="125" t="s">
        <v>93</v>
      </c>
      <c r="C27" s="189"/>
      <c r="D27" s="6"/>
      <c r="E27" s="188">
        <v>0</v>
      </c>
      <c r="F27" s="3">
        <v>0</v>
      </c>
      <c r="G27" s="3">
        <v>5</v>
      </c>
      <c r="H27" s="148"/>
      <c r="I27" s="148"/>
    </row>
    <row r="28" spans="1:9" x14ac:dyDescent="0.2">
      <c r="A28" s="26" t="s">
        <v>20</v>
      </c>
      <c r="B28" s="126" t="s">
        <v>6</v>
      </c>
      <c r="C28" s="190" t="s">
        <v>286</v>
      </c>
      <c r="D28" s="6"/>
      <c r="E28" s="188">
        <v>0</v>
      </c>
      <c r="F28" s="3">
        <v>0</v>
      </c>
      <c r="G28" s="3">
        <v>6</v>
      </c>
      <c r="H28" s="148"/>
      <c r="I28" s="148"/>
    </row>
    <row r="29" spans="1:9" x14ac:dyDescent="0.2">
      <c r="A29" s="26" t="s">
        <v>21</v>
      </c>
      <c r="B29" s="126" t="s">
        <v>19</v>
      </c>
      <c r="C29" s="190" t="s">
        <v>287</v>
      </c>
      <c r="D29" s="6"/>
      <c r="E29" s="188">
        <v>0</v>
      </c>
      <c r="F29" s="3">
        <v>0</v>
      </c>
      <c r="G29" s="3">
        <v>7</v>
      </c>
      <c r="H29" s="148"/>
      <c r="I29" s="148"/>
    </row>
    <row r="30" spans="1:9" x14ac:dyDescent="0.2">
      <c r="A30" s="26" t="s">
        <v>10</v>
      </c>
      <c r="B30" s="125" t="s">
        <v>54</v>
      </c>
      <c r="C30" s="189"/>
      <c r="D30" s="6"/>
      <c r="E30" s="188">
        <v>0</v>
      </c>
      <c r="F30" s="3">
        <v>0</v>
      </c>
      <c r="G30" s="3">
        <v>8</v>
      </c>
      <c r="H30" s="148">
        <f>SUM(H31:H35)</f>
        <v>801559</v>
      </c>
      <c r="I30" s="148">
        <f>SUM(I31:I35)</f>
        <v>1500000</v>
      </c>
    </row>
    <row r="31" spans="1:9" x14ac:dyDescent="0.2">
      <c r="A31" s="26" t="s">
        <v>30</v>
      </c>
      <c r="B31" s="126" t="s">
        <v>35</v>
      </c>
      <c r="C31" s="190" t="s">
        <v>288</v>
      </c>
      <c r="D31" s="6"/>
      <c r="E31" s="188">
        <v>0</v>
      </c>
      <c r="F31" s="3">
        <v>0</v>
      </c>
      <c r="G31" s="3">
        <v>9</v>
      </c>
      <c r="H31" s="148"/>
      <c r="I31" s="148"/>
    </row>
    <row r="32" spans="1:9" x14ac:dyDescent="0.2">
      <c r="A32" s="26" t="s">
        <v>31</v>
      </c>
      <c r="B32" s="126" t="s">
        <v>22</v>
      </c>
      <c r="C32" s="190" t="s">
        <v>289</v>
      </c>
      <c r="D32" s="6"/>
      <c r="E32" s="188">
        <v>0</v>
      </c>
      <c r="F32" s="3">
        <v>1</v>
      </c>
      <c r="G32" s="3">
        <v>0</v>
      </c>
      <c r="H32" s="148">
        <v>801559</v>
      </c>
      <c r="I32" s="148"/>
    </row>
    <row r="33" spans="1:9" x14ac:dyDescent="0.2">
      <c r="A33" s="26" t="s">
        <v>32</v>
      </c>
      <c r="B33" s="126" t="s">
        <v>23</v>
      </c>
      <c r="C33" s="190" t="s">
        <v>290</v>
      </c>
      <c r="D33" s="6"/>
      <c r="E33" s="188">
        <v>0</v>
      </c>
      <c r="F33" s="3">
        <v>1</v>
      </c>
      <c r="G33" s="3">
        <v>1</v>
      </c>
      <c r="H33" s="148"/>
      <c r="I33" s="148">
        <v>1500000</v>
      </c>
    </row>
    <row r="34" spans="1:9" x14ac:dyDescent="0.2">
      <c r="A34" s="26" t="s">
        <v>33</v>
      </c>
      <c r="B34" s="126" t="s">
        <v>27</v>
      </c>
      <c r="C34" s="190" t="s">
        <v>291</v>
      </c>
      <c r="D34" s="6"/>
      <c r="E34" s="188">
        <v>0</v>
      </c>
      <c r="F34" s="3">
        <v>1</v>
      </c>
      <c r="G34" s="3">
        <v>2</v>
      </c>
      <c r="H34" s="148"/>
      <c r="I34" s="148"/>
    </row>
    <row r="35" spans="1:9" x14ac:dyDescent="0.2">
      <c r="A35" s="26" t="s">
        <v>34</v>
      </c>
      <c r="B35" s="126" t="s">
        <v>24</v>
      </c>
      <c r="C35" s="190" t="s">
        <v>292</v>
      </c>
      <c r="D35" s="6"/>
      <c r="E35" s="188">
        <v>0</v>
      </c>
      <c r="F35" s="3">
        <v>1</v>
      </c>
      <c r="G35" s="3">
        <v>3</v>
      </c>
      <c r="H35" s="148"/>
      <c r="I35" s="148"/>
    </row>
    <row r="36" spans="1:9" x14ac:dyDescent="0.2">
      <c r="A36" s="26" t="s">
        <v>11</v>
      </c>
      <c r="B36" s="125" t="s">
        <v>77</v>
      </c>
      <c r="C36" s="189" t="s">
        <v>293</v>
      </c>
      <c r="D36" s="4"/>
      <c r="E36" s="188">
        <v>0</v>
      </c>
      <c r="F36" s="3">
        <v>1</v>
      </c>
      <c r="G36" s="3">
        <v>4</v>
      </c>
      <c r="H36" s="148">
        <v>3685000</v>
      </c>
      <c r="I36" s="148">
        <v>3612000</v>
      </c>
    </row>
    <row r="37" spans="1:9" x14ac:dyDescent="0.2">
      <c r="A37" s="26" t="s">
        <v>12</v>
      </c>
      <c r="B37" s="125" t="s">
        <v>36</v>
      </c>
      <c r="C37" s="189" t="s">
        <v>294</v>
      </c>
      <c r="D37" s="4"/>
      <c r="E37" s="188">
        <v>0</v>
      </c>
      <c r="F37" s="3">
        <v>1</v>
      </c>
      <c r="G37" s="3">
        <v>5</v>
      </c>
      <c r="H37" s="148"/>
      <c r="I37" s="148"/>
    </row>
    <row r="38" spans="1:9" x14ac:dyDescent="0.2">
      <c r="A38" s="26" t="s">
        <v>13</v>
      </c>
      <c r="B38" s="125" t="s">
        <v>14</v>
      </c>
      <c r="C38" s="189" t="s">
        <v>295</v>
      </c>
      <c r="D38" s="4"/>
      <c r="E38" s="188">
        <v>0</v>
      </c>
      <c r="F38" s="3">
        <v>1</v>
      </c>
      <c r="G38" s="3">
        <v>6</v>
      </c>
      <c r="H38" s="148"/>
      <c r="I38" s="148"/>
    </row>
    <row r="39" spans="1:9" x14ac:dyDescent="0.2">
      <c r="A39" s="26" t="s">
        <v>15</v>
      </c>
      <c r="B39" s="125" t="s">
        <v>55</v>
      </c>
      <c r="C39" s="189"/>
      <c r="D39" s="4"/>
      <c r="E39" s="188">
        <v>0</v>
      </c>
      <c r="F39" s="3">
        <v>1</v>
      </c>
      <c r="G39" s="3">
        <v>7</v>
      </c>
      <c r="H39" s="148">
        <f>SUM(H40:H43)</f>
        <v>24721</v>
      </c>
      <c r="I39" s="148">
        <f>SUM(I40:I43)</f>
        <v>7274</v>
      </c>
    </row>
    <row r="40" spans="1:9" x14ac:dyDescent="0.2">
      <c r="A40" s="26" t="s">
        <v>37</v>
      </c>
      <c r="B40" s="126" t="s">
        <v>25</v>
      </c>
      <c r="C40" s="190" t="s">
        <v>296</v>
      </c>
      <c r="D40" s="4"/>
      <c r="E40" s="188">
        <v>0</v>
      </c>
      <c r="F40" s="3">
        <v>1</v>
      </c>
      <c r="G40" s="3">
        <v>8</v>
      </c>
      <c r="H40" s="148">
        <v>17385</v>
      </c>
      <c r="I40" s="148">
        <v>2080</v>
      </c>
    </row>
    <row r="41" spans="1:9" x14ac:dyDescent="0.2">
      <c r="A41" s="26" t="s">
        <v>38</v>
      </c>
      <c r="B41" s="126" t="s">
        <v>26</v>
      </c>
      <c r="C41" s="190" t="s">
        <v>297</v>
      </c>
      <c r="D41" s="4"/>
      <c r="E41" s="188">
        <v>0</v>
      </c>
      <c r="F41" s="3">
        <v>1</v>
      </c>
      <c r="G41" s="3">
        <v>9</v>
      </c>
      <c r="H41" s="148"/>
      <c r="I41" s="148"/>
    </row>
    <row r="42" spans="1:9" x14ac:dyDescent="0.2">
      <c r="A42" s="26" t="s">
        <v>39</v>
      </c>
      <c r="B42" s="126" t="s">
        <v>28</v>
      </c>
      <c r="C42" s="190" t="s">
        <v>298</v>
      </c>
      <c r="D42" s="4"/>
      <c r="E42" s="188">
        <v>0</v>
      </c>
      <c r="F42" s="3">
        <v>2</v>
      </c>
      <c r="G42" s="3">
        <v>0</v>
      </c>
      <c r="H42" s="148"/>
      <c r="I42" s="148"/>
    </row>
    <row r="43" spans="1:9" x14ac:dyDescent="0.2">
      <c r="A43" s="26" t="s">
        <v>43</v>
      </c>
      <c r="B43" s="126" t="s">
        <v>29</v>
      </c>
      <c r="C43" s="190" t="s">
        <v>299</v>
      </c>
      <c r="D43" s="4"/>
      <c r="E43" s="188">
        <v>0</v>
      </c>
      <c r="F43" s="3">
        <v>2</v>
      </c>
      <c r="G43" s="3">
        <v>1</v>
      </c>
      <c r="H43" s="148">
        <v>7336</v>
      </c>
      <c r="I43" s="148">
        <v>5194</v>
      </c>
    </row>
    <row r="44" spans="1:9" x14ac:dyDescent="0.2">
      <c r="A44" s="30" t="s">
        <v>71</v>
      </c>
      <c r="B44" s="128" t="s">
        <v>40</v>
      </c>
      <c r="C44" s="191"/>
      <c r="D44" s="4"/>
      <c r="E44" s="188">
        <v>0</v>
      </c>
      <c r="F44" s="3">
        <v>2</v>
      </c>
      <c r="G44" s="3">
        <v>2</v>
      </c>
      <c r="H44" s="152">
        <f>H23+H24+H27+H30+H36+H37+H38+H39</f>
        <v>20404085</v>
      </c>
      <c r="I44" s="152">
        <f>I23+I24+I27+I30+I36+I37+I38+I39</f>
        <v>20616444</v>
      </c>
    </row>
    <row r="45" spans="1:9" x14ac:dyDescent="0.2">
      <c r="A45" s="26"/>
      <c r="B45" s="129"/>
      <c r="C45" s="129"/>
      <c r="D45" s="4"/>
      <c r="E45" s="204"/>
      <c r="F45" s="204"/>
      <c r="G45" s="205"/>
      <c r="H45" s="148"/>
      <c r="I45" s="148"/>
    </row>
    <row r="46" spans="1:9" x14ac:dyDescent="0.2">
      <c r="A46" s="26"/>
      <c r="B46" s="130" t="s">
        <v>16</v>
      </c>
      <c r="C46" s="130"/>
      <c r="D46" s="4"/>
      <c r="E46" s="204"/>
      <c r="F46" s="204"/>
      <c r="G46" s="205"/>
      <c r="H46" s="148"/>
      <c r="I46" s="148"/>
    </row>
    <row r="47" spans="1:9" x14ac:dyDescent="0.2">
      <c r="A47" s="26" t="s">
        <v>7</v>
      </c>
      <c r="B47" s="125" t="s">
        <v>92</v>
      </c>
      <c r="C47" s="189" t="s">
        <v>300</v>
      </c>
      <c r="D47" s="5"/>
      <c r="E47" s="188">
        <v>0</v>
      </c>
      <c r="F47" s="3">
        <v>2</v>
      </c>
      <c r="G47" s="3">
        <v>3</v>
      </c>
      <c r="H47" s="148"/>
      <c r="I47" s="148"/>
    </row>
    <row r="48" spans="1:9" x14ac:dyDescent="0.2">
      <c r="A48" s="26" t="s">
        <v>8</v>
      </c>
      <c r="B48" s="131" t="s">
        <v>104</v>
      </c>
      <c r="C48" s="192"/>
      <c r="D48" s="5"/>
      <c r="E48" s="188">
        <v>0</v>
      </c>
      <c r="F48" s="3">
        <v>2</v>
      </c>
      <c r="G48" s="3">
        <v>4</v>
      </c>
      <c r="H48" s="148">
        <f>H49+H50</f>
        <v>0</v>
      </c>
      <c r="I48" s="148">
        <f>I49+I50</f>
        <v>0</v>
      </c>
    </row>
    <row r="49" spans="1:13" x14ac:dyDescent="0.2">
      <c r="A49" s="26" t="s">
        <v>18</v>
      </c>
      <c r="B49" s="126" t="s">
        <v>42</v>
      </c>
      <c r="C49" s="190" t="s">
        <v>301</v>
      </c>
      <c r="D49" s="5"/>
      <c r="E49" s="188">
        <v>0</v>
      </c>
      <c r="F49" s="3">
        <v>2</v>
      </c>
      <c r="G49" s="3">
        <v>5</v>
      </c>
      <c r="H49" s="148"/>
      <c r="I49" s="148"/>
    </row>
    <row r="50" spans="1:13" x14ac:dyDescent="0.2">
      <c r="A50" s="26" t="s">
        <v>17</v>
      </c>
      <c r="B50" s="126" t="s">
        <v>41</v>
      </c>
      <c r="C50" s="190" t="s">
        <v>302</v>
      </c>
      <c r="D50" s="4"/>
      <c r="E50" s="188">
        <v>0</v>
      </c>
      <c r="F50" s="3">
        <v>2</v>
      </c>
      <c r="G50" s="3">
        <v>6</v>
      </c>
      <c r="H50" s="148"/>
      <c r="I50" s="148"/>
    </row>
    <row r="51" spans="1:13" x14ac:dyDescent="0.2">
      <c r="A51" s="26" t="s">
        <v>9</v>
      </c>
      <c r="B51" s="129" t="s">
        <v>44</v>
      </c>
      <c r="C51" s="129" t="s">
        <v>303</v>
      </c>
      <c r="D51" s="4"/>
      <c r="E51" s="188">
        <v>0</v>
      </c>
      <c r="F51" s="3">
        <v>2</v>
      </c>
      <c r="G51" s="3">
        <v>7</v>
      </c>
      <c r="H51" s="148"/>
      <c r="I51" s="148"/>
    </row>
    <row r="52" spans="1:13" x14ac:dyDescent="0.2">
      <c r="A52" s="26" t="s">
        <v>10</v>
      </c>
      <c r="B52" s="125" t="s">
        <v>45</v>
      </c>
      <c r="C52" s="189" t="s">
        <v>304</v>
      </c>
      <c r="D52" s="5"/>
      <c r="E52" s="188">
        <v>0</v>
      </c>
      <c r="F52" s="3">
        <v>2</v>
      </c>
      <c r="G52" s="3">
        <v>8</v>
      </c>
      <c r="H52" s="148"/>
      <c r="I52" s="148"/>
    </row>
    <row r="53" spans="1:13" x14ac:dyDescent="0.2">
      <c r="A53" s="26" t="s">
        <v>11</v>
      </c>
      <c r="B53" s="129" t="s">
        <v>46</v>
      </c>
      <c r="C53" s="129" t="s">
        <v>305</v>
      </c>
      <c r="D53" s="4"/>
      <c r="E53" s="188">
        <v>0</v>
      </c>
      <c r="F53" s="3">
        <v>2</v>
      </c>
      <c r="G53" s="3">
        <v>9</v>
      </c>
      <c r="H53" s="148"/>
      <c r="I53" s="148"/>
    </row>
    <row r="54" spans="1:13" x14ac:dyDescent="0.2">
      <c r="A54" s="26" t="s">
        <v>12</v>
      </c>
      <c r="B54" s="131" t="s">
        <v>95</v>
      </c>
      <c r="C54" s="192"/>
      <c r="D54" s="148"/>
      <c r="E54" s="188">
        <v>0</v>
      </c>
      <c r="F54" s="3">
        <v>3</v>
      </c>
      <c r="G54" s="3">
        <v>0</v>
      </c>
      <c r="H54" s="148">
        <f>SUM(H55:H59)</f>
        <v>73705</v>
      </c>
      <c r="I54" s="148">
        <f>SUM(I55:I59)</f>
        <v>76528</v>
      </c>
    </row>
    <row r="55" spans="1:13" x14ac:dyDescent="0.2">
      <c r="A55" s="26" t="s">
        <v>50</v>
      </c>
      <c r="B55" s="126" t="s">
        <v>47</v>
      </c>
      <c r="C55" s="190" t="s">
        <v>306</v>
      </c>
      <c r="D55" s="4"/>
      <c r="E55" s="188">
        <v>0</v>
      </c>
      <c r="F55" s="3">
        <v>3</v>
      </c>
      <c r="G55" s="3">
        <v>1</v>
      </c>
      <c r="H55" s="148"/>
      <c r="I55" s="148"/>
    </row>
    <row r="56" spans="1:13" x14ac:dyDescent="0.2">
      <c r="A56" s="26" t="s">
        <v>51</v>
      </c>
      <c r="B56" s="126" t="s">
        <v>48</v>
      </c>
      <c r="C56" s="190" t="s">
        <v>307</v>
      </c>
      <c r="D56" s="4"/>
      <c r="E56" s="188">
        <v>0</v>
      </c>
      <c r="F56" s="3">
        <v>3</v>
      </c>
      <c r="G56" s="3">
        <v>2</v>
      </c>
      <c r="H56" s="148">
        <v>1791</v>
      </c>
      <c r="I56" s="148">
        <v>1761</v>
      </c>
    </row>
    <row r="57" spans="1:13" x14ac:dyDescent="0.2">
      <c r="A57" s="26" t="s">
        <v>52</v>
      </c>
      <c r="B57" s="126" t="s">
        <v>78</v>
      </c>
      <c r="C57" s="190" t="s">
        <v>308</v>
      </c>
      <c r="D57" s="4"/>
      <c r="E57" s="188">
        <v>0</v>
      </c>
      <c r="F57" s="3">
        <v>3</v>
      </c>
      <c r="G57" s="3">
        <v>3</v>
      </c>
      <c r="H57" s="148">
        <v>1800</v>
      </c>
      <c r="I57" s="148">
        <v>1650</v>
      </c>
    </row>
    <row r="58" spans="1:13" x14ac:dyDescent="0.2">
      <c r="A58" s="26" t="s">
        <v>53</v>
      </c>
      <c r="B58" s="126" t="s">
        <v>28</v>
      </c>
      <c r="C58" s="190" t="s">
        <v>309</v>
      </c>
      <c r="D58" s="5"/>
      <c r="E58" s="188">
        <v>0</v>
      </c>
      <c r="F58" s="3">
        <v>3</v>
      </c>
      <c r="G58" s="3">
        <v>4</v>
      </c>
      <c r="H58" s="148">
        <v>50427</v>
      </c>
      <c r="I58" s="148">
        <v>53553</v>
      </c>
    </row>
    <row r="59" spans="1:13" x14ac:dyDescent="0.2">
      <c r="A59" s="26" t="s">
        <v>79</v>
      </c>
      <c r="B59" s="126" t="s">
        <v>49</v>
      </c>
      <c r="C59" s="190" t="s">
        <v>325</v>
      </c>
      <c r="D59" s="5"/>
      <c r="E59" s="188">
        <v>0</v>
      </c>
      <c r="F59" s="3">
        <v>3</v>
      </c>
      <c r="G59" s="29">
        <v>5</v>
      </c>
      <c r="H59" s="148">
        <v>19687</v>
      </c>
      <c r="I59" s="148">
        <v>19564</v>
      </c>
    </row>
    <row r="60" spans="1:13" x14ac:dyDescent="0.2">
      <c r="A60" s="30" t="s">
        <v>70</v>
      </c>
      <c r="B60" s="132" t="s">
        <v>96</v>
      </c>
      <c r="C60" s="132" t="s">
        <v>310</v>
      </c>
      <c r="D60" s="5"/>
      <c r="E60" s="188">
        <v>0</v>
      </c>
      <c r="F60" s="3">
        <v>3</v>
      </c>
      <c r="G60" s="3">
        <v>6</v>
      </c>
      <c r="H60" s="152">
        <f>H47+H48+H51+H52+H53+H54</f>
        <v>73705</v>
      </c>
      <c r="I60" s="152">
        <f>I47+I48+I51+I52+I53+I54</f>
        <v>76528</v>
      </c>
      <c r="M60" s="172"/>
    </row>
    <row r="61" spans="1:13" x14ac:dyDescent="0.2">
      <c r="A61" s="26"/>
      <c r="B61" s="132"/>
      <c r="C61" s="132"/>
      <c r="D61" s="5"/>
      <c r="E61" s="204"/>
      <c r="F61" s="204"/>
      <c r="G61" s="205"/>
      <c r="H61" s="148"/>
      <c r="I61" s="148"/>
      <c r="M61" s="172"/>
    </row>
    <row r="62" spans="1:13" x14ac:dyDescent="0.2">
      <c r="A62" s="26"/>
      <c r="B62" s="174" t="s">
        <v>56</v>
      </c>
      <c r="C62" s="193"/>
      <c r="D62" s="4"/>
      <c r="E62" s="204"/>
      <c r="F62" s="204"/>
      <c r="G62" s="205"/>
      <c r="H62" s="148"/>
      <c r="I62" s="148"/>
    </row>
    <row r="63" spans="1:13" x14ac:dyDescent="0.2">
      <c r="A63" s="26" t="s">
        <v>7</v>
      </c>
      <c r="B63" s="125" t="s">
        <v>97</v>
      </c>
      <c r="C63" s="189"/>
      <c r="D63" s="4"/>
      <c r="E63" s="188">
        <v>0</v>
      </c>
      <c r="F63" s="3">
        <v>3</v>
      </c>
      <c r="G63" s="3">
        <v>7</v>
      </c>
      <c r="H63" s="148">
        <f>H64+H65</f>
        <v>56210881</v>
      </c>
      <c r="I63" s="148">
        <f>I64+I65</f>
        <v>56210881</v>
      </c>
    </row>
    <row r="64" spans="1:13" x14ac:dyDescent="0.2">
      <c r="A64" s="26" t="s">
        <v>59</v>
      </c>
      <c r="B64" s="126" t="s">
        <v>57</v>
      </c>
      <c r="C64" s="190" t="s">
        <v>311</v>
      </c>
      <c r="D64" s="4"/>
      <c r="E64" s="188">
        <v>0</v>
      </c>
      <c r="F64" s="3">
        <v>3</v>
      </c>
      <c r="G64" s="3">
        <v>8</v>
      </c>
      <c r="H64" s="148">
        <v>56210881</v>
      </c>
      <c r="I64" s="148">
        <v>56210881</v>
      </c>
    </row>
    <row r="65" spans="1:10" x14ac:dyDescent="0.2">
      <c r="A65" s="26" t="s">
        <v>60</v>
      </c>
      <c r="B65" s="126" t="s">
        <v>84</v>
      </c>
      <c r="C65" s="190" t="s">
        <v>312</v>
      </c>
      <c r="D65" s="4"/>
      <c r="E65" s="188">
        <v>0</v>
      </c>
      <c r="F65" s="3">
        <v>3</v>
      </c>
      <c r="G65" s="3">
        <v>9</v>
      </c>
      <c r="H65" s="148"/>
      <c r="I65" s="148"/>
    </row>
    <row r="66" spans="1:10" x14ac:dyDescent="0.2">
      <c r="A66" s="39" t="s">
        <v>8</v>
      </c>
      <c r="B66" s="125" t="s">
        <v>61</v>
      </c>
      <c r="C66" s="189" t="s">
        <v>313</v>
      </c>
      <c r="D66" s="5"/>
      <c r="E66" s="188">
        <v>0</v>
      </c>
      <c r="F66" s="3">
        <v>4</v>
      </c>
      <c r="G66" s="3">
        <v>0</v>
      </c>
      <c r="H66" s="148">
        <v>2701889</v>
      </c>
      <c r="I66" s="148">
        <v>2701889</v>
      </c>
    </row>
    <row r="67" spans="1:10" x14ac:dyDescent="0.2">
      <c r="A67" s="19" t="s">
        <v>9</v>
      </c>
      <c r="B67" s="125" t="s">
        <v>98</v>
      </c>
      <c r="C67" s="189"/>
      <c r="D67" s="5"/>
      <c r="E67" s="188">
        <v>0</v>
      </c>
      <c r="F67" s="3">
        <v>4</v>
      </c>
      <c r="G67" s="3">
        <v>1</v>
      </c>
      <c r="H67" s="148">
        <f>H68+H69</f>
        <v>149566</v>
      </c>
      <c r="I67" s="148">
        <f>I68+I69</f>
        <v>149566</v>
      </c>
    </row>
    <row r="68" spans="1:10" x14ac:dyDescent="0.2">
      <c r="A68" s="19" t="s">
        <v>20</v>
      </c>
      <c r="B68" s="126" t="s">
        <v>62</v>
      </c>
      <c r="C68" s="190" t="s">
        <v>314</v>
      </c>
      <c r="D68" s="5"/>
      <c r="E68" s="188">
        <v>0</v>
      </c>
      <c r="F68" s="3">
        <v>4</v>
      </c>
      <c r="G68" s="3">
        <v>2</v>
      </c>
      <c r="H68" s="148">
        <v>149566</v>
      </c>
      <c r="I68" s="148">
        <v>149566</v>
      </c>
    </row>
    <row r="69" spans="1:10" x14ac:dyDescent="0.2">
      <c r="A69" s="19" t="s">
        <v>21</v>
      </c>
      <c r="B69" s="126" t="s">
        <v>0</v>
      </c>
      <c r="C69" s="190" t="s">
        <v>315</v>
      </c>
      <c r="D69" s="5"/>
      <c r="E69" s="188">
        <v>0</v>
      </c>
      <c r="F69" s="3">
        <v>4</v>
      </c>
      <c r="G69" s="3">
        <v>3</v>
      </c>
      <c r="H69" s="148"/>
      <c r="I69" s="148"/>
    </row>
    <row r="70" spans="1:10" x14ac:dyDescent="0.2">
      <c r="A70" s="19" t="s">
        <v>10</v>
      </c>
      <c r="B70" s="125" t="s">
        <v>103</v>
      </c>
      <c r="C70" s="189"/>
      <c r="D70" s="5"/>
      <c r="E70" s="188">
        <v>0</v>
      </c>
      <c r="F70" s="3">
        <v>4</v>
      </c>
      <c r="G70" s="3">
        <v>4</v>
      </c>
      <c r="H70" s="148"/>
      <c r="I70" s="148"/>
    </row>
    <row r="71" spans="1:10" ht="12.75" customHeight="1" x14ac:dyDescent="0.2">
      <c r="A71" s="19" t="s">
        <v>30</v>
      </c>
      <c r="B71" s="126" t="s">
        <v>94</v>
      </c>
      <c r="C71" s="190" t="s">
        <v>316</v>
      </c>
      <c r="D71" s="5"/>
      <c r="E71" s="188">
        <v>0</v>
      </c>
      <c r="F71" s="3">
        <v>4</v>
      </c>
      <c r="G71" s="3">
        <v>5</v>
      </c>
      <c r="H71" s="148"/>
      <c r="I71" s="148"/>
    </row>
    <row r="72" spans="1:10" x14ac:dyDescent="0.2">
      <c r="A72" s="19" t="s">
        <v>31</v>
      </c>
      <c r="B72" s="126" t="s">
        <v>87</v>
      </c>
      <c r="C72" s="190" t="s">
        <v>317</v>
      </c>
      <c r="D72" s="4"/>
      <c r="E72" s="188">
        <v>0</v>
      </c>
      <c r="F72" s="3">
        <v>4</v>
      </c>
      <c r="G72" s="3">
        <v>6</v>
      </c>
      <c r="H72" s="148"/>
      <c r="I72" s="148"/>
    </row>
    <row r="73" spans="1:10" x14ac:dyDescent="0.2">
      <c r="A73" s="19" t="s">
        <v>32</v>
      </c>
      <c r="B73" s="126" t="s">
        <v>88</v>
      </c>
      <c r="C73" s="190" t="s">
        <v>318</v>
      </c>
      <c r="D73" s="4"/>
      <c r="E73" s="188">
        <v>0</v>
      </c>
      <c r="F73" s="3">
        <v>4</v>
      </c>
      <c r="G73" s="3">
        <v>7</v>
      </c>
      <c r="H73" s="148"/>
      <c r="I73" s="148"/>
    </row>
    <row r="74" spans="1:10" x14ac:dyDescent="0.2">
      <c r="A74" s="19" t="s">
        <v>11</v>
      </c>
      <c r="B74" s="125" t="s">
        <v>99</v>
      </c>
      <c r="C74" s="189"/>
      <c r="D74" s="5"/>
      <c r="E74" s="188">
        <v>0</v>
      </c>
      <c r="F74" s="3">
        <v>4</v>
      </c>
      <c r="G74" s="3">
        <v>8</v>
      </c>
      <c r="H74" s="148">
        <f>H75+H76</f>
        <v>1476385</v>
      </c>
      <c r="I74" s="148">
        <f>I75+I76</f>
        <v>4449825</v>
      </c>
    </row>
    <row r="75" spans="1:10" x14ac:dyDescent="0.2">
      <c r="A75" s="19" t="s">
        <v>63</v>
      </c>
      <c r="B75" s="126" t="s">
        <v>64</v>
      </c>
      <c r="C75" s="190" t="s">
        <v>319</v>
      </c>
      <c r="D75" s="4"/>
      <c r="E75" s="188">
        <v>0</v>
      </c>
      <c r="F75" s="3">
        <v>4</v>
      </c>
      <c r="G75" s="3">
        <v>9</v>
      </c>
      <c r="H75" s="148">
        <v>1476385</v>
      </c>
      <c r="I75" s="148">
        <v>4449825</v>
      </c>
    </row>
    <row r="76" spans="1:10" x14ac:dyDescent="0.2">
      <c r="A76" s="19" t="s">
        <v>65</v>
      </c>
      <c r="B76" s="126" t="s">
        <v>66</v>
      </c>
      <c r="C76" s="190" t="s">
        <v>320</v>
      </c>
      <c r="D76" s="4"/>
      <c r="E76" s="188">
        <v>0</v>
      </c>
      <c r="F76" s="3">
        <v>5</v>
      </c>
      <c r="G76" s="3">
        <v>0</v>
      </c>
      <c r="H76" s="148">
        <v>0</v>
      </c>
      <c r="I76" s="148"/>
    </row>
    <row r="77" spans="1:10" x14ac:dyDescent="0.2">
      <c r="A77" s="19" t="s">
        <v>12</v>
      </c>
      <c r="B77" s="125" t="s">
        <v>100</v>
      </c>
      <c r="C77" s="189"/>
      <c r="D77" s="4"/>
      <c r="E77" s="188">
        <v>0</v>
      </c>
      <c r="F77" s="3">
        <v>5</v>
      </c>
      <c r="G77" s="3">
        <v>1</v>
      </c>
      <c r="H77" s="148">
        <f>H78+H79</f>
        <v>40208341</v>
      </c>
      <c r="I77" s="148">
        <f>I78+I79</f>
        <v>42972245</v>
      </c>
    </row>
    <row r="78" spans="1:10" x14ac:dyDescent="0.2">
      <c r="A78" s="19" t="s">
        <v>50</v>
      </c>
      <c r="B78" s="126" t="s">
        <v>67</v>
      </c>
      <c r="C78" s="190" t="s">
        <v>321</v>
      </c>
      <c r="D78" s="5"/>
      <c r="E78" s="188">
        <v>0</v>
      </c>
      <c r="F78" s="3">
        <v>5</v>
      </c>
      <c r="G78" s="3">
        <v>2</v>
      </c>
      <c r="H78" s="148">
        <v>39998805</v>
      </c>
      <c r="I78" s="148">
        <v>42265280</v>
      </c>
    </row>
    <row r="79" spans="1:10" x14ac:dyDescent="0.2">
      <c r="A79" s="19" t="s">
        <v>51</v>
      </c>
      <c r="B79" s="126" t="s">
        <v>68</v>
      </c>
      <c r="C79" s="190" t="s">
        <v>322</v>
      </c>
      <c r="D79" s="6"/>
      <c r="E79" s="188">
        <v>0</v>
      </c>
      <c r="F79" s="3">
        <v>5</v>
      </c>
      <c r="G79" s="3">
        <v>3</v>
      </c>
      <c r="H79" s="152">
        <v>209536</v>
      </c>
      <c r="I79" s="152">
        <f>'prilog 2'!I61</f>
        <v>706965</v>
      </c>
    </row>
    <row r="80" spans="1:10" x14ac:dyDescent="0.2">
      <c r="A80" s="30" t="s">
        <v>69</v>
      </c>
      <c r="B80" s="133" t="s">
        <v>101</v>
      </c>
      <c r="C80" s="133"/>
      <c r="D80" s="6"/>
      <c r="E80" s="188">
        <v>0</v>
      </c>
      <c r="F80" s="3">
        <v>5</v>
      </c>
      <c r="G80" s="3">
        <v>4</v>
      </c>
      <c r="H80" s="148">
        <f>H63+H66+H67+H70+H74-H77</f>
        <v>20330380</v>
      </c>
      <c r="I80" s="148">
        <f>I63+I66+I67+I70+I74-I77</f>
        <v>20539916</v>
      </c>
      <c r="J80" s="172"/>
    </row>
    <row r="81" spans="1:25" x14ac:dyDescent="0.2">
      <c r="A81" s="26"/>
      <c r="B81" s="129"/>
      <c r="C81" s="129"/>
      <c r="D81" s="4"/>
      <c r="E81" s="188"/>
      <c r="F81" s="3"/>
      <c r="G81" s="3"/>
      <c r="H81" s="148"/>
      <c r="I81" s="148"/>
    </row>
    <row r="82" spans="1:25" x14ac:dyDescent="0.2">
      <c r="A82" s="30" t="s">
        <v>58</v>
      </c>
      <c r="B82" s="132" t="s">
        <v>83</v>
      </c>
      <c r="C82" s="132"/>
      <c r="D82" s="5"/>
      <c r="E82" s="188">
        <v>0</v>
      </c>
      <c r="F82" s="3">
        <v>5</v>
      </c>
      <c r="G82" s="3">
        <v>5</v>
      </c>
      <c r="H82" s="148">
        <v>3038426</v>
      </c>
      <c r="I82" s="148">
        <v>3038426</v>
      </c>
    </row>
    <row r="83" spans="1:25" x14ac:dyDescent="0.2">
      <c r="A83" s="26"/>
      <c r="B83" s="132"/>
      <c r="C83" s="132"/>
      <c r="D83" s="5"/>
      <c r="E83" s="188"/>
      <c r="F83" s="3"/>
      <c r="G83" s="3"/>
      <c r="H83" s="148"/>
      <c r="I83" s="148"/>
    </row>
    <row r="84" spans="1:25" x14ac:dyDescent="0.2">
      <c r="A84" s="30" t="s">
        <v>72</v>
      </c>
      <c r="B84" s="132" t="s">
        <v>102</v>
      </c>
      <c r="C84" s="132"/>
      <c r="D84" s="5"/>
      <c r="E84" s="188">
        <v>0</v>
      </c>
      <c r="F84" s="3">
        <v>5</v>
      </c>
      <c r="G84" s="3">
        <v>6</v>
      </c>
      <c r="H84" s="196">
        <f>H80/H82</f>
        <v>6.6910893995772813</v>
      </c>
      <c r="I84" s="196">
        <f>I80/I82</f>
        <v>6.7600514213609282</v>
      </c>
    </row>
    <row r="85" spans="1:25" x14ac:dyDescent="0.2">
      <c r="A85" s="30"/>
      <c r="B85" s="132"/>
      <c r="C85" s="132"/>
      <c r="D85" s="5"/>
      <c r="E85" s="188"/>
      <c r="F85" s="3"/>
      <c r="G85" s="3"/>
      <c r="H85" s="148"/>
      <c r="I85" s="148"/>
    </row>
    <row r="86" spans="1:25" x14ac:dyDescent="0.2">
      <c r="A86" s="30" t="s">
        <v>73</v>
      </c>
      <c r="B86" s="132" t="s">
        <v>82</v>
      </c>
      <c r="C86" s="132"/>
      <c r="D86" s="5"/>
      <c r="E86" s="188">
        <v>0</v>
      </c>
      <c r="F86" s="3">
        <v>5</v>
      </c>
      <c r="G86" s="3">
        <v>7</v>
      </c>
      <c r="H86" s="148"/>
      <c r="I86" s="148"/>
    </row>
    <row r="87" spans="1:25" x14ac:dyDescent="0.2">
      <c r="A87" s="38" t="s">
        <v>7</v>
      </c>
      <c r="B87" s="125" t="s">
        <v>80</v>
      </c>
      <c r="C87" s="189" t="s">
        <v>323</v>
      </c>
      <c r="D87" s="5"/>
      <c r="E87" s="188">
        <v>0</v>
      </c>
      <c r="F87" s="3">
        <v>5</v>
      </c>
      <c r="G87" s="3">
        <v>8</v>
      </c>
      <c r="H87" s="148">
        <v>31990071</v>
      </c>
      <c r="I87" s="148">
        <v>31990071</v>
      </c>
    </row>
    <row r="88" spans="1:25" x14ac:dyDescent="0.2">
      <c r="A88" s="38" t="s">
        <v>8</v>
      </c>
      <c r="B88" s="125" t="s">
        <v>81</v>
      </c>
      <c r="C88" s="189" t="s">
        <v>324</v>
      </c>
      <c r="D88" s="5"/>
      <c r="E88" s="188">
        <v>0</v>
      </c>
      <c r="F88" s="3">
        <v>5</v>
      </c>
      <c r="G88" s="3">
        <v>9</v>
      </c>
      <c r="H88" s="148">
        <v>31990071</v>
      </c>
      <c r="I88" s="148">
        <v>31990071</v>
      </c>
    </row>
    <row r="90" spans="1:25" customFormat="1" ht="25.5" x14ac:dyDescent="0.2">
      <c r="A90" s="8"/>
      <c r="B90" s="12" t="s">
        <v>118</v>
      </c>
      <c r="C90" s="173"/>
      <c r="D90" s="12"/>
      <c r="E90" s="31"/>
      <c r="F90" s="32"/>
      <c r="G90" s="32"/>
      <c r="H90" s="31" t="s">
        <v>74</v>
      </c>
      <c r="I90" s="36" t="s">
        <v>75</v>
      </c>
      <c r="J90" s="12"/>
      <c r="K90" s="12"/>
      <c r="L90" s="34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customFormat="1" ht="12.75" customHeight="1" x14ac:dyDescent="0.2">
      <c r="A91" s="8"/>
      <c r="B91" s="12" t="s">
        <v>115</v>
      </c>
      <c r="C91" s="12"/>
      <c r="D91" s="12"/>
      <c r="E91" s="12"/>
      <c r="F91" s="12"/>
      <c r="G91" s="12"/>
      <c r="H91" s="33"/>
      <c r="I91" s="35"/>
      <c r="J91" s="12"/>
      <c r="K91" s="12"/>
      <c r="L91" s="34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</sheetData>
  <mergeCells count="11">
    <mergeCell ref="B11:H11"/>
    <mergeCell ref="E61:G61"/>
    <mergeCell ref="E62:G62"/>
    <mergeCell ref="A15:I15"/>
    <mergeCell ref="A16:I16"/>
    <mergeCell ref="A17:I17"/>
    <mergeCell ref="E21:G21"/>
    <mergeCell ref="E20:G20"/>
    <mergeCell ref="E22:G22"/>
    <mergeCell ref="E45:G45"/>
    <mergeCell ref="E46:G4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differentFirst="1" alignWithMargins="0">
    <oddFooter>&amp;LKontrolni broj:</oddFooter>
    <firstHeader>&amp;LPrilog 1.</firstHeader>
    <firstFooter>&amp;LBar kod
Kontrolni broj:</firstFooter>
  </headerFooter>
  <ignoredErrors>
    <ignoredError sqref="H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4"/>
  <sheetViews>
    <sheetView zoomScale="80" zoomScaleNormal="80" workbookViewId="0">
      <selection activeCell="L80" sqref="L80"/>
    </sheetView>
  </sheetViews>
  <sheetFormatPr defaultColWidth="8.85546875" defaultRowHeight="12.75" x14ac:dyDescent="0.2"/>
  <cols>
    <col min="1" max="1" width="8" style="70" customWidth="1"/>
    <col min="2" max="2" width="80" style="70" customWidth="1"/>
    <col min="3" max="3" width="50.42578125" style="70" hidden="1" customWidth="1"/>
    <col min="4" max="4" width="11.28515625" style="1" customWidth="1"/>
    <col min="5" max="7" width="3" style="1" customWidth="1"/>
    <col min="8" max="8" width="25.140625" style="1" customWidth="1"/>
    <col min="9" max="9" width="23.140625" style="1" customWidth="1"/>
    <col min="10" max="10" width="13" style="1" bestFit="1" customWidth="1"/>
    <col min="11" max="11" width="8.85546875" style="1"/>
    <col min="12" max="12" width="55.5703125" style="1" customWidth="1"/>
    <col min="13" max="16384" width="8.85546875" style="1"/>
  </cols>
  <sheetData>
    <row r="1" spans="1:10" x14ac:dyDescent="0.2">
      <c r="A1" s="40"/>
      <c r="B1" s="41"/>
      <c r="C1" s="56"/>
      <c r="D1" s="56"/>
      <c r="E1" s="56"/>
      <c r="F1" s="65"/>
      <c r="G1" s="65"/>
      <c r="H1" s="51"/>
      <c r="I1" s="50"/>
    </row>
    <row r="2" spans="1:10" x14ac:dyDescent="0.2">
      <c r="A2" s="42" t="s">
        <v>119</v>
      </c>
      <c r="B2" s="42"/>
      <c r="C2" s="42"/>
      <c r="D2" s="42"/>
      <c r="E2" s="42"/>
      <c r="F2" s="43"/>
      <c r="G2" s="43"/>
      <c r="H2" s="43"/>
      <c r="I2" s="44" t="s">
        <v>105</v>
      </c>
    </row>
    <row r="3" spans="1:10" x14ac:dyDescent="0.2">
      <c r="A3" s="45"/>
      <c r="B3" s="46" t="str">
        <f>'prilog 1'!B3</f>
        <v>ZIF Bosfin d.d. Sarajevo</v>
      </c>
      <c r="C3" s="63"/>
      <c r="D3" s="63"/>
      <c r="E3" s="63"/>
      <c r="F3" s="66"/>
      <c r="G3" s="66"/>
      <c r="H3" s="55"/>
      <c r="I3" s="165">
        <f>'prilog 1'!I3</f>
        <v>4200657530003</v>
      </c>
    </row>
    <row r="4" spans="1:10" x14ac:dyDescent="0.2">
      <c r="A4" s="42" t="s">
        <v>120</v>
      </c>
      <c r="B4" s="42"/>
      <c r="C4" s="42"/>
      <c r="D4" s="42"/>
      <c r="E4" s="42"/>
      <c r="F4" s="43"/>
      <c r="G4" s="43"/>
      <c r="H4" s="43"/>
      <c r="I4" s="44" t="s">
        <v>106</v>
      </c>
    </row>
    <row r="5" spans="1:10" x14ac:dyDescent="0.2">
      <c r="A5" s="48"/>
      <c r="B5" s="49" t="str">
        <f>'prilog 1'!B5</f>
        <v>Maršala Tita 30</v>
      </c>
      <c r="C5" s="57"/>
      <c r="D5" s="57"/>
      <c r="E5" s="57"/>
      <c r="F5" s="67"/>
      <c r="G5" s="67"/>
      <c r="H5" s="59"/>
      <c r="I5" s="166"/>
    </row>
    <row r="6" spans="1:10" x14ac:dyDescent="0.2">
      <c r="A6" s="42" t="s">
        <v>107</v>
      </c>
      <c r="B6" s="42"/>
      <c r="C6" s="42"/>
      <c r="D6" s="42"/>
      <c r="E6" s="42"/>
      <c r="F6" s="43"/>
      <c r="G6" s="43"/>
      <c r="H6" s="43"/>
      <c r="I6" s="44" t="s">
        <v>108</v>
      </c>
    </row>
    <row r="7" spans="1:10" x14ac:dyDescent="0.2">
      <c r="A7" s="154"/>
      <c r="B7" s="154" t="str">
        <f>'prilog 1'!B7</f>
        <v>"ABDS" Društvo za upravljanje fondovima</v>
      </c>
      <c r="C7" s="60"/>
      <c r="D7" s="60"/>
      <c r="E7" s="60"/>
      <c r="F7" s="47"/>
      <c r="G7" s="66"/>
      <c r="H7" s="55"/>
      <c r="I7" s="160" t="str">
        <f>'prilog 1'!I7</f>
        <v>64.30</v>
      </c>
    </row>
    <row r="8" spans="1:10" x14ac:dyDescent="0.2">
      <c r="A8" s="42" t="s">
        <v>109</v>
      </c>
      <c r="B8" s="42"/>
      <c r="C8" s="42"/>
      <c r="D8" s="42"/>
      <c r="E8" s="42"/>
      <c r="F8" s="43"/>
      <c r="G8" s="43"/>
      <c r="H8" s="43"/>
      <c r="I8" s="44" t="s">
        <v>110</v>
      </c>
    </row>
    <row r="9" spans="1:10" x14ac:dyDescent="0.2">
      <c r="A9" s="162"/>
      <c r="B9" s="155">
        <f>'prilog 1'!B9</f>
        <v>4200184450007</v>
      </c>
      <c r="C9" s="53"/>
      <c r="D9" s="53"/>
      <c r="E9" s="53"/>
      <c r="F9" s="68"/>
      <c r="G9" s="68"/>
      <c r="H9" s="61"/>
      <c r="I9" s="161" t="str">
        <f>'prilog 1'!I9</f>
        <v>079</v>
      </c>
    </row>
    <row r="10" spans="1:10" x14ac:dyDescent="0.2">
      <c r="A10" s="42" t="s">
        <v>111</v>
      </c>
      <c r="B10" s="42"/>
      <c r="C10" s="42"/>
      <c r="D10" s="42"/>
      <c r="E10" s="42"/>
      <c r="F10" s="44"/>
      <c r="G10" s="44"/>
      <c r="H10" s="44"/>
      <c r="I10" s="44" t="s">
        <v>112</v>
      </c>
    </row>
    <row r="11" spans="1:10" x14ac:dyDescent="0.2">
      <c r="A11" s="163"/>
      <c r="B11" s="163" t="str">
        <f>'prilog 1'!B11:H11</f>
        <v>65 02 0041-11</v>
      </c>
      <c r="C11" s="62"/>
      <c r="D11" s="62"/>
      <c r="E11" s="62"/>
      <c r="F11" s="66"/>
      <c r="G11" s="66"/>
      <c r="H11" s="55"/>
      <c r="I11" s="55" t="str">
        <f>'prilog 1'!I11</f>
        <v>Raiffeisen bank</v>
      </c>
    </row>
    <row r="12" spans="1:10" x14ac:dyDescent="0.2">
      <c r="A12" s="42" t="s">
        <v>113</v>
      </c>
      <c r="B12" s="42"/>
      <c r="C12" s="42"/>
      <c r="D12" s="42"/>
      <c r="E12" s="42"/>
      <c r="F12" s="44"/>
      <c r="G12" s="44"/>
      <c r="H12" s="44"/>
      <c r="I12" s="44" t="s">
        <v>114</v>
      </c>
    </row>
    <row r="13" spans="1:10" x14ac:dyDescent="0.2">
      <c r="I13" s="156">
        <f>'prilog 1'!I13</f>
        <v>1610000024890110</v>
      </c>
    </row>
    <row r="15" spans="1:10" x14ac:dyDescent="0.2">
      <c r="A15" s="200" t="s">
        <v>121</v>
      </c>
      <c r="B15" s="200"/>
      <c r="C15" s="200"/>
      <c r="D15" s="200"/>
      <c r="E15" s="200"/>
      <c r="F15" s="200"/>
      <c r="G15" s="200"/>
      <c r="H15" s="200"/>
      <c r="I15" s="200"/>
    </row>
    <row r="16" spans="1:10" x14ac:dyDescent="0.2">
      <c r="A16" s="176"/>
      <c r="B16" s="34"/>
      <c r="C16" s="176" t="s">
        <v>367</v>
      </c>
      <c r="D16" s="34"/>
      <c r="E16" s="176"/>
      <c r="F16" s="34"/>
      <c r="G16" s="176"/>
      <c r="H16" s="34"/>
      <c r="I16" s="176"/>
      <c r="J16" s="34"/>
    </row>
    <row r="17" spans="1:9" x14ac:dyDescent="0.2">
      <c r="A17" s="201" t="s">
        <v>373</v>
      </c>
      <c r="B17" s="201"/>
      <c r="C17" s="201"/>
      <c r="D17" s="201"/>
      <c r="E17" s="201"/>
      <c r="F17" s="201"/>
      <c r="G17" s="201"/>
      <c r="H17" s="201"/>
      <c r="I17" s="201"/>
    </row>
    <row r="18" spans="1:9" x14ac:dyDescent="0.2">
      <c r="B18" s="71"/>
      <c r="C18" s="71"/>
      <c r="D18" s="64"/>
      <c r="E18" s="64"/>
      <c r="F18" s="64"/>
      <c r="G18" s="64"/>
      <c r="H18" s="64"/>
      <c r="I18" s="72" t="s">
        <v>76</v>
      </c>
    </row>
    <row r="19" spans="1:9" ht="25.5" x14ac:dyDescent="0.2">
      <c r="A19" s="73" t="s">
        <v>1</v>
      </c>
      <c r="B19" s="74" t="s">
        <v>2</v>
      </c>
      <c r="C19" s="145"/>
      <c r="D19" s="16" t="s">
        <v>89</v>
      </c>
      <c r="E19" s="202" t="s">
        <v>3</v>
      </c>
      <c r="F19" s="198"/>
      <c r="G19" s="199"/>
      <c r="H19" s="18" t="s">
        <v>371</v>
      </c>
      <c r="I19" s="18" t="s">
        <v>372</v>
      </c>
    </row>
    <row r="20" spans="1:9" x14ac:dyDescent="0.2">
      <c r="A20" s="75">
        <v>1</v>
      </c>
      <c r="B20" s="135">
        <v>2</v>
      </c>
      <c r="C20" s="146"/>
      <c r="D20" s="143">
        <v>3</v>
      </c>
      <c r="E20" s="197">
        <v>4</v>
      </c>
      <c r="F20" s="198"/>
      <c r="G20" s="199"/>
      <c r="H20" s="22">
        <v>5</v>
      </c>
      <c r="I20" s="23">
        <v>6</v>
      </c>
    </row>
    <row r="21" spans="1:9" x14ac:dyDescent="0.2">
      <c r="A21" s="75"/>
      <c r="B21" s="136" t="s">
        <v>122</v>
      </c>
      <c r="C21" s="147"/>
      <c r="D21" s="143"/>
      <c r="E21" s="197"/>
      <c r="F21" s="198"/>
      <c r="G21" s="199"/>
      <c r="H21" s="149"/>
      <c r="I21" s="150"/>
    </row>
    <row r="22" spans="1:9" x14ac:dyDescent="0.2">
      <c r="A22" s="30" t="s">
        <v>71</v>
      </c>
      <c r="B22" s="137" t="s">
        <v>123</v>
      </c>
      <c r="C22" s="76"/>
      <c r="D22" s="134"/>
      <c r="E22" s="3">
        <v>2</v>
      </c>
      <c r="F22" s="3">
        <v>0</v>
      </c>
      <c r="G22" s="3">
        <v>1</v>
      </c>
      <c r="H22" s="152">
        <f>H23+H27+H28+H33+H37+H38</f>
        <v>484293</v>
      </c>
      <c r="I22" s="152">
        <f>I23+I27+I28+I33+I37+I38</f>
        <v>347118</v>
      </c>
    </row>
    <row r="23" spans="1:9" x14ac:dyDescent="0.2">
      <c r="A23" s="26" t="s">
        <v>7</v>
      </c>
      <c r="B23" s="138" t="s">
        <v>124</v>
      </c>
      <c r="C23" s="77"/>
      <c r="D23" s="134"/>
      <c r="E23" s="3">
        <v>2</v>
      </c>
      <c r="F23" s="3">
        <v>0</v>
      </c>
      <c r="G23" s="3">
        <v>2</v>
      </c>
      <c r="H23" s="148">
        <f>SUM(H24:H26)</f>
        <v>36512</v>
      </c>
      <c r="I23" s="148">
        <f>SUM(I24:I26)</f>
        <v>4859</v>
      </c>
    </row>
    <row r="24" spans="1:9" x14ac:dyDescent="0.2">
      <c r="A24" s="26" t="s">
        <v>59</v>
      </c>
      <c r="B24" s="138" t="s">
        <v>125</v>
      </c>
      <c r="C24" s="77" t="s">
        <v>326</v>
      </c>
      <c r="D24" s="134"/>
      <c r="E24" s="3">
        <v>2</v>
      </c>
      <c r="F24" s="3">
        <v>0</v>
      </c>
      <c r="G24" s="3">
        <v>3</v>
      </c>
      <c r="H24" s="148">
        <v>36512</v>
      </c>
      <c r="I24" s="148">
        <v>4859</v>
      </c>
    </row>
    <row r="25" spans="1:9" x14ac:dyDescent="0.2">
      <c r="A25" s="26" t="s">
        <v>60</v>
      </c>
      <c r="B25" s="138" t="s">
        <v>126</v>
      </c>
      <c r="C25" s="77" t="s">
        <v>327</v>
      </c>
      <c r="D25" s="134"/>
      <c r="E25" s="3">
        <v>2</v>
      </c>
      <c r="F25" s="3">
        <v>0</v>
      </c>
      <c r="G25" s="3">
        <v>4</v>
      </c>
      <c r="H25" s="148"/>
      <c r="I25" s="148"/>
    </row>
    <row r="26" spans="1:9" x14ac:dyDescent="0.2">
      <c r="A26" s="26" t="s">
        <v>127</v>
      </c>
      <c r="B26" s="138" t="s">
        <v>128</v>
      </c>
      <c r="C26" s="77" t="s">
        <v>328</v>
      </c>
      <c r="D26" s="134"/>
      <c r="E26" s="3">
        <v>2</v>
      </c>
      <c r="F26" s="3">
        <v>0</v>
      </c>
      <c r="G26" s="3">
        <v>5</v>
      </c>
      <c r="H26" s="148"/>
      <c r="I26" s="148"/>
    </row>
    <row r="27" spans="1:9" x14ac:dyDescent="0.2">
      <c r="A27" s="26" t="s">
        <v>8</v>
      </c>
      <c r="B27" s="138" t="s">
        <v>129</v>
      </c>
      <c r="C27" s="77" t="s">
        <v>329</v>
      </c>
      <c r="D27" s="134"/>
      <c r="E27" s="3">
        <v>2</v>
      </c>
      <c r="F27" s="3">
        <v>0</v>
      </c>
      <c r="G27" s="3">
        <v>6</v>
      </c>
      <c r="H27" s="148">
        <v>19996</v>
      </c>
      <c r="I27" s="148">
        <v>5706</v>
      </c>
    </row>
    <row r="28" spans="1:9" x14ac:dyDescent="0.2">
      <c r="A28" s="26" t="s">
        <v>9</v>
      </c>
      <c r="B28" s="138" t="s">
        <v>130</v>
      </c>
      <c r="C28" s="77"/>
      <c r="D28" s="134"/>
      <c r="E28" s="3">
        <v>2</v>
      </c>
      <c r="F28" s="3">
        <v>0</v>
      </c>
      <c r="G28" s="3">
        <v>7</v>
      </c>
      <c r="H28" s="148">
        <f>SUM(H29:H32)</f>
        <v>0</v>
      </c>
      <c r="I28" s="148">
        <f>SUM(I29:I32)</f>
        <v>0</v>
      </c>
    </row>
    <row r="29" spans="1:9" x14ac:dyDescent="0.2">
      <c r="A29" s="26" t="s">
        <v>20</v>
      </c>
      <c r="B29" s="138" t="s">
        <v>131</v>
      </c>
      <c r="C29" s="77" t="s">
        <v>330</v>
      </c>
      <c r="D29" s="134"/>
      <c r="E29" s="3">
        <v>2</v>
      </c>
      <c r="F29" s="3">
        <v>0</v>
      </c>
      <c r="G29" s="3">
        <v>8</v>
      </c>
      <c r="H29" s="148"/>
      <c r="I29" s="148"/>
    </row>
    <row r="30" spans="1:9" x14ac:dyDescent="0.2">
      <c r="A30" s="26" t="s">
        <v>21</v>
      </c>
      <c r="B30" s="138" t="s">
        <v>132</v>
      </c>
      <c r="C30" s="77" t="s">
        <v>331</v>
      </c>
      <c r="D30" s="134"/>
      <c r="E30" s="3">
        <v>2</v>
      </c>
      <c r="F30" s="3">
        <v>0</v>
      </c>
      <c r="G30" s="3">
        <v>9</v>
      </c>
      <c r="H30" s="148"/>
      <c r="I30" s="148"/>
    </row>
    <row r="31" spans="1:9" x14ac:dyDescent="0.2">
      <c r="A31" s="26" t="s">
        <v>133</v>
      </c>
      <c r="B31" s="138" t="s">
        <v>134</v>
      </c>
      <c r="C31" s="77" t="s">
        <v>332</v>
      </c>
      <c r="D31" s="134"/>
      <c r="E31" s="3">
        <v>2</v>
      </c>
      <c r="F31" s="3">
        <v>1</v>
      </c>
      <c r="G31" s="3">
        <v>0</v>
      </c>
      <c r="H31" s="148"/>
      <c r="I31" s="148"/>
    </row>
    <row r="32" spans="1:9" x14ac:dyDescent="0.2">
      <c r="A32" s="26" t="s">
        <v>135</v>
      </c>
      <c r="B32" s="138" t="s">
        <v>136</v>
      </c>
      <c r="C32" s="77" t="s">
        <v>333</v>
      </c>
      <c r="D32" s="134"/>
      <c r="E32" s="3">
        <v>2</v>
      </c>
      <c r="F32" s="3">
        <v>1</v>
      </c>
      <c r="G32" s="3">
        <v>1</v>
      </c>
      <c r="H32" s="148"/>
      <c r="I32" s="148"/>
    </row>
    <row r="33" spans="1:10" x14ac:dyDescent="0.2">
      <c r="A33" s="26" t="s">
        <v>10</v>
      </c>
      <c r="B33" s="138" t="s">
        <v>137</v>
      </c>
      <c r="C33" s="77"/>
      <c r="D33" s="134"/>
      <c r="E33" s="3">
        <v>2</v>
      </c>
      <c r="F33" s="3">
        <v>1</v>
      </c>
      <c r="G33" s="3">
        <v>2</v>
      </c>
      <c r="H33" s="148">
        <f>SUM(H34:H36)</f>
        <v>425705</v>
      </c>
      <c r="I33" s="148">
        <f>SUM(I34:I36)</f>
        <v>333924</v>
      </c>
    </row>
    <row r="34" spans="1:10" x14ac:dyDescent="0.2">
      <c r="A34" s="26" t="s">
        <v>30</v>
      </c>
      <c r="B34" s="138" t="s">
        <v>138</v>
      </c>
      <c r="C34" s="77" t="s">
        <v>334</v>
      </c>
      <c r="D34" s="134"/>
      <c r="E34" s="3">
        <v>2</v>
      </c>
      <c r="F34" s="3">
        <v>1</v>
      </c>
      <c r="G34" s="3">
        <v>3</v>
      </c>
      <c r="H34" s="148">
        <v>352705</v>
      </c>
      <c r="I34" s="148">
        <v>333924</v>
      </c>
    </row>
    <row r="35" spans="1:10" x14ac:dyDescent="0.2">
      <c r="A35" s="26" t="s">
        <v>31</v>
      </c>
      <c r="B35" s="138" t="s">
        <v>139</v>
      </c>
      <c r="C35" s="77" t="s">
        <v>335</v>
      </c>
      <c r="D35" s="134"/>
      <c r="E35" s="3">
        <v>2</v>
      </c>
      <c r="F35" s="3">
        <v>1</v>
      </c>
      <c r="G35" s="3">
        <v>4</v>
      </c>
      <c r="H35" s="148"/>
      <c r="I35" s="148"/>
    </row>
    <row r="36" spans="1:10" x14ac:dyDescent="0.2">
      <c r="A36" s="26" t="s">
        <v>32</v>
      </c>
      <c r="B36" s="138" t="s">
        <v>140</v>
      </c>
      <c r="C36" s="77" t="s">
        <v>336</v>
      </c>
      <c r="D36" s="134"/>
      <c r="E36" s="3">
        <v>2</v>
      </c>
      <c r="F36" s="3">
        <v>1</v>
      </c>
      <c r="G36" s="3">
        <v>5</v>
      </c>
      <c r="H36" s="148">
        <v>73000</v>
      </c>
      <c r="I36" s="148">
        <v>0</v>
      </c>
    </row>
    <row r="37" spans="1:10" x14ac:dyDescent="0.2">
      <c r="A37" s="26" t="s">
        <v>11</v>
      </c>
      <c r="B37" s="138" t="s">
        <v>141</v>
      </c>
      <c r="C37" s="77" t="s">
        <v>337</v>
      </c>
      <c r="D37" s="134"/>
      <c r="E37" s="3">
        <v>2</v>
      </c>
      <c r="F37" s="3">
        <v>1</v>
      </c>
      <c r="G37" s="3">
        <v>6</v>
      </c>
      <c r="H37" s="148"/>
      <c r="I37" s="148"/>
    </row>
    <row r="38" spans="1:10" x14ac:dyDescent="0.2">
      <c r="A38" s="26" t="s">
        <v>12</v>
      </c>
      <c r="B38" s="138" t="s">
        <v>142</v>
      </c>
      <c r="C38" s="77" t="s">
        <v>338</v>
      </c>
      <c r="D38" s="134"/>
      <c r="E38" s="3">
        <v>2</v>
      </c>
      <c r="F38" s="3">
        <v>1</v>
      </c>
      <c r="G38" s="3">
        <v>7</v>
      </c>
      <c r="H38" s="148">
        <v>2080</v>
      </c>
      <c r="I38" s="148">
        <v>2629</v>
      </c>
    </row>
    <row r="39" spans="1:10" x14ac:dyDescent="0.2">
      <c r="A39" s="26"/>
      <c r="B39" s="139"/>
      <c r="C39" s="78"/>
      <c r="D39" s="134"/>
      <c r="E39" s="203"/>
      <c r="F39" s="204"/>
      <c r="G39" s="205"/>
      <c r="H39" s="148"/>
      <c r="I39" s="148"/>
    </row>
    <row r="40" spans="1:10" x14ac:dyDescent="0.2">
      <c r="A40" s="30" t="s">
        <v>70</v>
      </c>
      <c r="B40" s="140" t="s">
        <v>143</v>
      </c>
      <c r="C40" s="79"/>
      <c r="D40" s="7"/>
      <c r="E40" s="3">
        <v>2</v>
      </c>
      <c r="F40" s="3">
        <v>1</v>
      </c>
      <c r="G40" s="3">
        <v>8</v>
      </c>
      <c r="H40" s="152">
        <f>H41+H42+H43+H44+H45+H46+H47+H52+H56+H57+H58</f>
        <v>693829</v>
      </c>
      <c r="I40" s="152">
        <f>I41+I42+I43+I44+I45+I46+I47+I52+I56+I57+I58</f>
        <v>1054083</v>
      </c>
    </row>
    <row r="41" spans="1:10" x14ac:dyDescent="0.2">
      <c r="A41" s="38" t="s">
        <v>7</v>
      </c>
      <c r="B41" s="141" t="s">
        <v>144</v>
      </c>
      <c r="C41" s="80" t="s">
        <v>339</v>
      </c>
      <c r="D41" s="144"/>
      <c r="E41" s="3">
        <v>2</v>
      </c>
      <c r="F41" s="3">
        <v>1</v>
      </c>
      <c r="G41" s="3">
        <v>9</v>
      </c>
      <c r="H41" s="148">
        <v>495536</v>
      </c>
      <c r="I41" s="148">
        <v>428654</v>
      </c>
      <c r="J41" s="172"/>
    </row>
    <row r="42" spans="1:10" x14ac:dyDescent="0.2">
      <c r="A42" s="38" t="s">
        <v>8</v>
      </c>
      <c r="B42" s="141" t="s">
        <v>145</v>
      </c>
      <c r="C42" s="80" t="s">
        <v>340</v>
      </c>
      <c r="D42" s="7"/>
      <c r="E42" s="3">
        <v>2</v>
      </c>
      <c r="F42" s="3">
        <v>2</v>
      </c>
      <c r="G42" s="3">
        <v>0</v>
      </c>
      <c r="H42" s="148">
        <v>0</v>
      </c>
      <c r="I42" s="148">
        <v>111566</v>
      </c>
    </row>
    <row r="43" spans="1:10" x14ac:dyDescent="0.2">
      <c r="A43" s="38" t="s">
        <v>9</v>
      </c>
      <c r="B43" s="141" t="s">
        <v>146</v>
      </c>
      <c r="C43" s="80" t="s">
        <v>341</v>
      </c>
      <c r="D43" s="7"/>
      <c r="E43" s="3">
        <v>2</v>
      </c>
      <c r="F43" s="3">
        <v>2</v>
      </c>
      <c r="G43" s="3">
        <v>1</v>
      </c>
      <c r="H43" s="148">
        <v>1200</v>
      </c>
      <c r="I43" s="148"/>
    </row>
    <row r="44" spans="1:10" x14ac:dyDescent="0.2">
      <c r="A44" s="38" t="s">
        <v>10</v>
      </c>
      <c r="B44" s="141" t="s">
        <v>147</v>
      </c>
      <c r="C44" s="80" t="s">
        <v>342</v>
      </c>
      <c r="D44" s="134"/>
      <c r="E44" s="3">
        <v>2</v>
      </c>
      <c r="F44" s="3">
        <v>2</v>
      </c>
      <c r="G44" s="3">
        <v>2</v>
      </c>
      <c r="H44" s="148">
        <v>21600</v>
      </c>
      <c r="I44" s="148">
        <v>19800</v>
      </c>
    </row>
    <row r="45" spans="1:10" x14ac:dyDescent="0.2">
      <c r="A45" s="38" t="s">
        <v>11</v>
      </c>
      <c r="B45" s="139" t="s">
        <v>148</v>
      </c>
      <c r="C45" s="78" t="s">
        <v>343</v>
      </c>
      <c r="D45" s="7"/>
      <c r="E45" s="3">
        <v>2</v>
      </c>
      <c r="F45" s="3">
        <v>2</v>
      </c>
      <c r="G45" s="3">
        <v>3</v>
      </c>
      <c r="H45" s="148">
        <v>92838</v>
      </c>
      <c r="I45" s="148">
        <v>89099</v>
      </c>
      <c r="J45" s="172"/>
    </row>
    <row r="46" spans="1:10" x14ac:dyDescent="0.2">
      <c r="A46" s="38" t="s">
        <v>12</v>
      </c>
      <c r="B46" s="139" t="s">
        <v>149</v>
      </c>
      <c r="C46" s="78" t="s">
        <v>344</v>
      </c>
      <c r="D46" s="153"/>
      <c r="E46" s="3">
        <v>2</v>
      </c>
      <c r="F46" s="3">
        <v>2</v>
      </c>
      <c r="G46" s="3">
        <v>4</v>
      </c>
      <c r="H46" s="148">
        <v>31926</v>
      </c>
      <c r="I46" s="148">
        <v>31963</v>
      </c>
    </row>
    <row r="47" spans="1:10" x14ac:dyDescent="0.2">
      <c r="A47" s="26" t="s">
        <v>13</v>
      </c>
      <c r="B47" s="138" t="s">
        <v>150</v>
      </c>
      <c r="C47" s="77"/>
      <c r="D47" s="7"/>
      <c r="E47" s="3">
        <v>2</v>
      </c>
      <c r="F47" s="3">
        <v>2</v>
      </c>
      <c r="G47" s="3">
        <v>5</v>
      </c>
      <c r="H47" s="148">
        <f>SUM(H48:H51)</f>
        <v>0</v>
      </c>
      <c r="I47" s="148">
        <f>SUM(I48:I51)</f>
        <v>321399</v>
      </c>
    </row>
    <row r="48" spans="1:10" x14ac:dyDescent="0.2">
      <c r="A48" s="26" t="s">
        <v>151</v>
      </c>
      <c r="B48" s="138" t="s">
        <v>152</v>
      </c>
      <c r="C48" s="77" t="s">
        <v>345</v>
      </c>
      <c r="D48" s="7"/>
      <c r="E48" s="3">
        <v>2</v>
      </c>
      <c r="F48" s="3">
        <v>2</v>
      </c>
      <c r="G48" s="3">
        <v>6</v>
      </c>
      <c r="H48" s="148"/>
      <c r="I48" s="148"/>
    </row>
    <row r="49" spans="1:10" x14ac:dyDescent="0.2">
      <c r="A49" s="26" t="s">
        <v>153</v>
      </c>
      <c r="B49" s="138" t="s">
        <v>154</v>
      </c>
      <c r="C49" s="77" t="s">
        <v>346</v>
      </c>
      <c r="D49" s="153"/>
      <c r="E49" s="3">
        <v>2</v>
      </c>
      <c r="F49" s="3">
        <v>2</v>
      </c>
      <c r="G49" s="3">
        <v>7</v>
      </c>
      <c r="H49" s="148"/>
      <c r="I49" s="148"/>
    </row>
    <row r="50" spans="1:10" x14ac:dyDescent="0.2">
      <c r="A50" s="26" t="s">
        <v>155</v>
      </c>
      <c r="B50" s="138" t="s">
        <v>156</v>
      </c>
      <c r="C50" s="77" t="s">
        <v>347</v>
      </c>
      <c r="D50" s="7"/>
      <c r="E50" s="3">
        <v>2</v>
      </c>
      <c r="F50" s="3">
        <v>2</v>
      </c>
      <c r="G50" s="3">
        <v>8</v>
      </c>
      <c r="H50" s="148">
        <v>0</v>
      </c>
      <c r="I50" s="148">
        <v>321399</v>
      </c>
    </row>
    <row r="51" spans="1:10" x14ac:dyDescent="0.2">
      <c r="A51" s="26" t="s">
        <v>157</v>
      </c>
      <c r="B51" s="138" t="s">
        <v>158</v>
      </c>
      <c r="C51" s="77" t="s">
        <v>348</v>
      </c>
      <c r="D51" s="7"/>
      <c r="E51" s="3">
        <v>2</v>
      </c>
      <c r="F51" s="3">
        <v>2</v>
      </c>
      <c r="G51" s="3">
        <v>9</v>
      </c>
      <c r="H51" s="148"/>
      <c r="I51" s="148"/>
    </row>
    <row r="52" spans="1:10" x14ac:dyDescent="0.2">
      <c r="A52" s="26" t="s">
        <v>15</v>
      </c>
      <c r="B52" s="138" t="s">
        <v>159</v>
      </c>
      <c r="C52" s="77"/>
      <c r="D52" s="7"/>
      <c r="E52" s="3">
        <v>2</v>
      </c>
      <c r="F52" s="3">
        <v>3</v>
      </c>
      <c r="G52" s="3">
        <v>0</v>
      </c>
      <c r="H52" s="148">
        <f>SUM(H53:H55)</f>
        <v>0</v>
      </c>
      <c r="I52" s="148">
        <f>SUM(I53:I55)</f>
        <v>2000</v>
      </c>
      <c r="J52" s="178"/>
    </row>
    <row r="53" spans="1:10" x14ac:dyDescent="0.2">
      <c r="A53" s="26" t="s">
        <v>37</v>
      </c>
      <c r="B53" s="138" t="s">
        <v>160</v>
      </c>
      <c r="C53" s="77" t="s">
        <v>349</v>
      </c>
      <c r="D53" s="7"/>
      <c r="E53" s="3">
        <v>2</v>
      </c>
      <c r="F53" s="3">
        <v>3</v>
      </c>
      <c r="G53" s="3">
        <v>1</v>
      </c>
      <c r="H53" s="152"/>
      <c r="I53" s="152"/>
    </row>
    <row r="54" spans="1:10" x14ac:dyDescent="0.2">
      <c r="A54" s="26" t="s">
        <v>38</v>
      </c>
      <c r="B54" s="138" t="s">
        <v>161</v>
      </c>
      <c r="C54" s="77" t="s">
        <v>350</v>
      </c>
      <c r="D54" s="153"/>
      <c r="E54" s="3">
        <v>2</v>
      </c>
      <c r="F54" s="3">
        <v>3</v>
      </c>
      <c r="G54" s="3">
        <v>2</v>
      </c>
      <c r="H54" s="148"/>
      <c r="I54" s="148"/>
    </row>
    <row r="55" spans="1:10" x14ac:dyDescent="0.2">
      <c r="A55" s="26" t="s">
        <v>39</v>
      </c>
      <c r="B55" s="138" t="s">
        <v>162</v>
      </c>
      <c r="C55" s="77" t="s">
        <v>351</v>
      </c>
      <c r="D55" s="7"/>
      <c r="E55" s="3">
        <v>2</v>
      </c>
      <c r="F55" s="3">
        <v>3</v>
      </c>
      <c r="G55" s="3">
        <v>3</v>
      </c>
      <c r="H55" s="148">
        <v>0</v>
      </c>
      <c r="I55" s="148">
        <v>2000</v>
      </c>
    </row>
    <row r="56" spans="1:10" x14ac:dyDescent="0.2">
      <c r="A56" s="26" t="s">
        <v>163</v>
      </c>
      <c r="B56" s="138" t="s">
        <v>164</v>
      </c>
      <c r="C56" s="77" t="s">
        <v>352</v>
      </c>
      <c r="D56" s="7"/>
      <c r="E56" s="3">
        <v>2</v>
      </c>
      <c r="F56" s="3">
        <v>3</v>
      </c>
      <c r="G56" s="3">
        <v>4</v>
      </c>
      <c r="H56" s="148"/>
      <c r="I56" s="148"/>
    </row>
    <row r="57" spans="1:10" x14ac:dyDescent="0.2">
      <c r="A57" s="26" t="s">
        <v>165</v>
      </c>
      <c r="B57" s="138" t="s">
        <v>166</v>
      </c>
      <c r="C57" s="77" t="s">
        <v>353</v>
      </c>
      <c r="D57" s="7"/>
      <c r="E57" s="3">
        <v>2</v>
      </c>
      <c r="F57" s="3">
        <v>3</v>
      </c>
      <c r="G57" s="3">
        <v>5</v>
      </c>
      <c r="H57" s="148"/>
      <c r="I57" s="148"/>
    </row>
    <row r="58" spans="1:10" ht="25.5" x14ac:dyDescent="0.2">
      <c r="A58" s="26" t="s">
        <v>167</v>
      </c>
      <c r="B58" s="138" t="s">
        <v>168</v>
      </c>
      <c r="C58" s="77" t="s">
        <v>354</v>
      </c>
      <c r="D58" s="7"/>
      <c r="E58" s="3">
        <v>2</v>
      </c>
      <c r="F58" s="3">
        <v>3</v>
      </c>
      <c r="G58" s="3">
        <v>6</v>
      </c>
      <c r="H58" s="148">
        <v>50729</v>
      </c>
      <c r="I58" s="148">
        <v>49602</v>
      </c>
    </row>
    <row r="59" spans="1:10" x14ac:dyDescent="0.2">
      <c r="A59" s="38"/>
      <c r="B59" s="139"/>
      <c r="C59" s="78"/>
      <c r="D59" s="7"/>
      <c r="E59" s="203"/>
      <c r="F59" s="204"/>
      <c r="G59" s="205"/>
      <c r="H59" s="148"/>
      <c r="I59" s="148"/>
      <c r="J59" s="172"/>
    </row>
    <row r="60" spans="1:10" x14ac:dyDescent="0.2">
      <c r="A60" s="81" t="s">
        <v>169</v>
      </c>
      <c r="B60" s="136" t="s">
        <v>170</v>
      </c>
      <c r="C60" s="147"/>
      <c r="D60" s="153"/>
      <c r="E60" s="3">
        <v>2</v>
      </c>
      <c r="F60" s="3">
        <v>3</v>
      </c>
      <c r="G60" s="3">
        <v>7</v>
      </c>
      <c r="H60" s="148"/>
      <c r="I60" s="148"/>
    </row>
    <row r="61" spans="1:10" x14ac:dyDescent="0.2">
      <c r="A61" s="81" t="s">
        <v>58</v>
      </c>
      <c r="B61" s="136" t="s">
        <v>171</v>
      </c>
      <c r="C61" s="147"/>
      <c r="D61" s="7"/>
      <c r="E61" s="3">
        <v>2</v>
      </c>
      <c r="F61" s="3">
        <v>3</v>
      </c>
      <c r="G61" s="3">
        <v>8</v>
      </c>
      <c r="H61" s="148">
        <f>H40-H22</f>
        <v>209536</v>
      </c>
      <c r="I61" s="148">
        <f>I40-I22</f>
        <v>706965</v>
      </c>
    </row>
    <row r="62" spans="1:10" x14ac:dyDescent="0.2">
      <c r="A62" s="81"/>
      <c r="B62" s="136"/>
      <c r="C62" s="147"/>
      <c r="D62" s="7"/>
      <c r="E62" s="203"/>
      <c r="F62" s="204"/>
      <c r="G62" s="205"/>
      <c r="H62" s="148"/>
      <c r="I62" s="148"/>
    </row>
    <row r="63" spans="1:10" x14ac:dyDescent="0.2">
      <c r="A63" s="81" t="s">
        <v>72</v>
      </c>
      <c r="B63" s="136" t="s">
        <v>172</v>
      </c>
      <c r="C63" s="147"/>
      <c r="D63" s="7"/>
      <c r="E63" s="3">
        <v>2</v>
      </c>
      <c r="F63" s="3">
        <v>3</v>
      </c>
      <c r="G63" s="3">
        <v>9</v>
      </c>
      <c r="H63" s="148"/>
      <c r="I63" s="148"/>
    </row>
    <row r="64" spans="1:10" x14ac:dyDescent="0.2">
      <c r="A64" s="75" t="s">
        <v>7</v>
      </c>
      <c r="B64" s="125" t="s">
        <v>173</v>
      </c>
      <c r="C64" s="127" t="s">
        <v>355</v>
      </c>
      <c r="D64" s="7"/>
      <c r="E64" s="3">
        <v>2</v>
      </c>
      <c r="F64" s="3">
        <v>4</v>
      </c>
      <c r="G64" s="3">
        <v>0</v>
      </c>
      <c r="H64" s="148"/>
      <c r="I64" s="148"/>
    </row>
    <row r="65" spans="1:9" x14ac:dyDescent="0.2">
      <c r="A65" s="75" t="s">
        <v>8</v>
      </c>
      <c r="B65" s="125" t="s">
        <v>174</v>
      </c>
      <c r="C65" s="127" t="s">
        <v>356</v>
      </c>
      <c r="D65" s="7"/>
      <c r="E65" s="3">
        <v>2</v>
      </c>
      <c r="F65" s="3">
        <v>4</v>
      </c>
      <c r="G65" s="3">
        <v>1</v>
      </c>
      <c r="H65" s="148"/>
      <c r="I65" s="148"/>
    </row>
    <row r="66" spans="1:9" x14ac:dyDescent="0.2">
      <c r="A66" s="26"/>
      <c r="B66" s="137"/>
      <c r="C66" s="76"/>
      <c r="D66" s="134"/>
      <c r="E66" s="203"/>
      <c r="F66" s="204"/>
      <c r="G66" s="205"/>
      <c r="H66" s="148"/>
      <c r="I66" s="148"/>
    </row>
    <row r="67" spans="1:9" x14ac:dyDescent="0.2">
      <c r="A67" s="81" t="s">
        <v>73</v>
      </c>
      <c r="B67" s="136" t="s">
        <v>175</v>
      </c>
      <c r="C67" s="147"/>
      <c r="D67" s="7"/>
      <c r="E67" s="3">
        <v>2</v>
      </c>
      <c r="F67" s="3">
        <v>4</v>
      </c>
      <c r="G67" s="3">
        <v>2</v>
      </c>
      <c r="H67" s="148">
        <f>H60</f>
        <v>0</v>
      </c>
      <c r="I67" s="148">
        <f>I60</f>
        <v>0</v>
      </c>
    </row>
    <row r="68" spans="1:9" x14ac:dyDescent="0.2">
      <c r="A68" s="81" t="s">
        <v>176</v>
      </c>
      <c r="B68" s="136" t="s">
        <v>177</v>
      </c>
      <c r="C68" s="147"/>
      <c r="D68" s="7"/>
      <c r="E68" s="3">
        <v>2</v>
      </c>
      <c r="F68" s="3">
        <v>4</v>
      </c>
      <c r="G68" s="3">
        <v>3</v>
      </c>
      <c r="H68" s="148">
        <f>H40-H22</f>
        <v>209536</v>
      </c>
      <c r="I68" s="148">
        <f>I40-I22</f>
        <v>706965</v>
      </c>
    </row>
    <row r="69" spans="1:9" x14ac:dyDescent="0.2">
      <c r="A69" s="26"/>
      <c r="B69" s="141"/>
      <c r="C69" s="80"/>
      <c r="D69" s="7"/>
      <c r="E69" s="3"/>
      <c r="F69" s="3"/>
      <c r="G69" s="3"/>
      <c r="H69" s="148"/>
      <c r="I69" s="148"/>
    </row>
    <row r="70" spans="1:9" x14ac:dyDescent="0.2">
      <c r="A70" s="81"/>
      <c r="B70" s="136" t="s">
        <v>178</v>
      </c>
      <c r="C70" s="147"/>
      <c r="D70" s="7"/>
      <c r="E70" s="203"/>
      <c r="F70" s="204"/>
      <c r="G70" s="205"/>
      <c r="H70" s="148"/>
      <c r="I70" s="148"/>
    </row>
    <row r="71" spans="1:9" x14ac:dyDescent="0.2">
      <c r="A71" s="81" t="s">
        <v>179</v>
      </c>
      <c r="B71" s="125" t="s">
        <v>180</v>
      </c>
      <c r="C71" s="127"/>
      <c r="D71" s="7"/>
      <c r="E71" s="3">
        <v>2</v>
      </c>
      <c r="F71" s="3">
        <v>4</v>
      </c>
      <c r="G71" s="3">
        <v>4</v>
      </c>
      <c r="H71" s="148"/>
      <c r="I71" s="148"/>
    </row>
    <row r="72" spans="1:9" x14ac:dyDescent="0.2">
      <c r="A72" s="75" t="s">
        <v>7</v>
      </c>
      <c r="B72" s="125" t="s">
        <v>181</v>
      </c>
      <c r="C72" s="127"/>
      <c r="D72" s="7"/>
      <c r="E72" s="3">
        <v>2</v>
      </c>
      <c r="F72" s="3">
        <v>4</v>
      </c>
      <c r="G72" s="3">
        <v>5</v>
      </c>
      <c r="H72" s="148"/>
      <c r="I72" s="148"/>
    </row>
    <row r="73" spans="1:9" ht="25.5" x14ac:dyDescent="0.2">
      <c r="A73" s="75" t="s">
        <v>59</v>
      </c>
      <c r="B73" s="142" t="s">
        <v>182</v>
      </c>
      <c r="C73" s="82" t="s">
        <v>357</v>
      </c>
      <c r="D73" s="7"/>
      <c r="E73" s="3">
        <v>2</v>
      </c>
      <c r="F73" s="3">
        <v>4</v>
      </c>
      <c r="G73" s="3">
        <v>6</v>
      </c>
      <c r="H73" s="148"/>
      <c r="I73" s="148"/>
    </row>
    <row r="74" spans="1:9" ht="25.5" x14ac:dyDescent="0.2">
      <c r="A74" s="75" t="s">
        <v>60</v>
      </c>
      <c r="B74" s="142" t="s">
        <v>183</v>
      </c>
      <c r="C74" s="82" t="s">
        <v>358</v>
      </c>
      <c r="D74" s="7"/>
      <c r="E74" s="3">
        <v>2</v>
      </c>
      <c r="F74" s="3">
        <v>4</v>
      </c>
      <c r="G74" s="3">
        <v>7</v>
      </c>
      <c r="H74" s="148"/>
      <c r="I74" s="148"/>
    </row>
    <row r="75" spans="1:9" ht="25.5" x14ac:dyDescent="0.2">
      <c r="A75" s="75" t="s">
        <v>127</v>
      </c>
      <c r="B75" s="142" t="s">
        <v>184</v>
      </c>
      <c r="C75" s="82" t="s">
        <v>359</v>
      </c>
      <c r="D75" s="7"/>
      <c r="E75" s="3">
        <v>2</v>
      </c>
      <c r="F75" s="3">
        <v>4</v>
      </c>
      <c r="G75" s="3">
        <v>8</v>
      </c>
      <c r="H75" s="148"/>
      <c r="I75" s="148"/>
    </row>
    <row r="76" spans="1:9" x14ac:dyDescent="0.2">
      <c r="A76" s="75" t="s">
        <v>185</v>
      </c>
      <c r="B76" s="142" t="s">
        <v>186</v>
      </c>
      <c r="C76" s="82"/>
      <c r="D76" s="134"/>
      <c r="E76" s="3">
        <v>2</v>
      </c>
      <c r="F76" s="3">
        <v>4</v>
      </c>
      <c r="G76" s="3">
        <v>9</v>
      </c>
      <c r="H76" s="148"/>
      <c r="I76" s="148"/>
    </row>
    <row r="77" spans="1:9" x14ac:dyDescent="0.2">
      <c r="A77" s="75" t="s">
        <v>8</v>
      </c>
      <c r="B77" s="125" t="s">
        <v>187</v>
      </c>
      <c r="C77" s="127"/>
      <c r="D77" s="7"/>
      <c r="E77" s="3">
        <v>2</v>
      </c>
      <c r="F77" s="3">
        <v>5</v>
      </c>
      <c r="G77" s="3">
        <v>0</v>
      </c>
      <c r="H77" s="148"/>
      <c r="I77" s="148"/>
    </row>
    <row r="78" spans="1:9" ht="25.5" x14ac:dyDescent="0.2">
      <c r="A78" s="75" t="s">
        <v>18</v>
      </c>
      <c r="B78" s="142" t="s">
        <v>188</v>
      </c>
      <c r="C78" s="82" t="s">
        <v>357</v>
      </c>
      <c r="D78" s="7"/>
      <c r="E78" s="3">
        <v>2</v>
      </c>
      <c r="F78" s="3">
        <v>5</v>
      </c>
      <c r="G78" s="3">
        <v>1</v>
      </c>
      <c r="H78" s="148"/>
      <c r="I78" s="148"/>
    </row>
    <row r="79" spans="1:9" ht="25.5" x14ac:dyDescent="0.2">
      <c r="A79" s="75" t="s">
        <v>17</v>
      </c>
      <c r="B79" s="142" t="s">
        <v>189</v>
      </c>
      <c r="C79" s="82" t="s">
        <v>359</v>
      </c>
      <c r="D79" s="7"/>
      <c r="E79" s="3">
        <v>2</v>
      </c>
      <c r="F79" s="3">
        <v>5</v>
      </c>
      <c r="G79" s="3">
        <v>2</v>
      </c>
      <c r="H79" s="148"/>
      <c r="I79" s="148"/>
    </row>
    <row r="80" spans="1:9" x14ac:dyDescent="0.2">
      <c r="A80" s="75" t="s">
        <v>190</v>
      </c>
      <c r="B80" s="142" t="s">
        <v>186</v>
      </c>
      <c r="C80" s="82"/>
      <c r="D80" s="7"/>
      <c r="E80" s="3">
        <v>2</v>
      </c>
      <c r="F80" s="3">
        <v>5</v>
      </c>
      <c r="G80" s="3">
        <v>3</v>
      </c>
      <c r="H80" s="148"/>
      <c r="I80" s="148"/>
    </row>
    <row r="81" spans="1:9" x14ac:dyDescent="0.2">
      <c r="A81" s="26"/>
      <c r="B81" s="137"/>
      <c r="C81" s="76"/>
      <c r="D81" s="134"/>
      <c r="E81" s="203"/>
      <c r="F81" s="204"/>
      <c r="G81" s="205"/>
      <c r="H81" s="148"/>
      <c r="I81" s="148"/>
    </row>
    <row r="82" spans="1:9" x14ac:dyDescent="0.2">
      <c r="A82" s="26"/>
      <c r="B82" s="137" t="s">
        <v>191</v>
      </c>
      <c r="C82" s="76"/>
      <c r="D82" s="7"/>
      <c r="E82" s="203"/>
      <c r="F82" s="204"/>
      <c r="G82" s="205"/>
      <c r="H82" s="148"/>
      <c r="I82" s="148"/>
    </row>
    <row r="83" spans="1:9" x14ac:dyDescent="0.2">
      <c r="A83" s="30" t="s">
        <v>192</v>
      </c>
      <c r="B83" s="140" t="s">
        <v>193</v>
      </c>
      <c r="C83" s="79"/>
      <c r="D83" s="7"/>
      <c r="E83" s="3">
        <v>2</v>
      </c>
      <c r="F83" s="3">
        <v>5</v>
      </c>
      <c r="G83" s="3">
        <v>4</v>
      </c>
      <c r="H83" s="148">
        <f>H67</f>
        <v>0</v>
      </c>
      <c r="I83" s="148"/>
    </row>
    <row r="84" spans="1:9" x14ac:dyDescent="0.2">
      <c r="A84" s="30" t="s">
        <v>194</v>
      </c>
      <c r="B84" s="140" t="s">
        <v>195</v>
      </c>
      <c r="C84" s="79"/>
      <c r="D84" s="134"/>
      <c r="E84" s="3">
        <v>2</v>
      </c>
      <c r="F84" s="3">
        <v>5</v>
      </c>
      <c r="G84" s="3">
        <v>5</v>
      </c>
      <c r="H84" s="148">
        <f>H68</f>
        <v>209536</v>
      </c>
      <c r="I84" s="148">
        <f>I68</f>
        <v>706965</v>
      </c>
    </row>
    <row r="85" spans="1:9" x14ac:dyDescent="0.2">
      <c r="A85" s="26"/>
      <c r="B85" s="141"/>
      <c r="C85" s="80"/>
      <c r="D85" s="7"/>
      <c r="E85" s="203"/>
      <c r="F85" s="204"/>
      <c r="G85" s="205"/>
      <c r="H85" s="148"/>
      <c r="I85" s="148"/>
    </row>
    <row r="86" spans="1:9" x14ac:dyDescent="0.2">
      <c r="A86" s="30" t="s">
        <v>196</v>
      </c>
      <c r="B86" s="136" t="s">
        <v>197</v>
      </c>
      <c r="C86" s="147"/>
      <c r="D86" s="7"/>
      <c r="E86" s="203"/>
      <c r="F86" s="204"/>
      <c r="G86" s="205"/>
      <c r="H86" s="148"/>
      <c r="I86" s="148"/>
    </row>
    <row r="87" spans="1:9" x14ac:dyDescent="0.2">
      <c r="A87" s="26"/>
      <c r="B87" s="142" t="s">
        <v>198</v>
      </c>
      <c r="C87" s="82"/>
      <c r="D87" s="134"/>
      <c r="E87" s="3">
        <v>2</v>
      </c>
      <c r="F87" s="3">
        <v>5</v>
      </c>
      <c r="G87" s="3">
        <v>6</v>
      </c>
      <c r="H87" s="148"/>
      <c r="I87" s="148"/>
    </row>
    <row r="88" spans="1:9" x14ac:dyDescent="0.2">
      <c r="A88" s="26"/>
      <c r="B88" s="142" t="s">
        <v>199</v>
      </c>
      <c r="C88" s="82"/>
      <c r="D88" s="7"/>
      <c r="E88" s="3">
        <v>2</v>
      </c>
      <c r="F88" s="3">
        <v>5</v>
      </c>
      <c r="G88" s="3">
        <v>7</v>
      </c>
      <c r="H88" s="148"/>
      <c r="I88" s="148"/>
    </row>
    <row r="89" spans="1:9" x14ac:dyDescent="0.2">
      <c r="A89" s="27"/>
    </row>
    <row r="90" spans="1:9" x14ac:dyDescent="0.2">
      <c r="A90" s="27"/>
    </row>
    <row r="91" spans="1:9" x14ac:dyDescent="0.2">
      <c r="A91" s="27"/>
    </row>
    <row r="92" spans="1:9" ht="25.5" x14ac:dyDescent="0.2">
      <c r="A92" s="8"/>
      <c r="B92" s="34" t="s">
        <v>200</v>
      </c>
      <c r="C92" s="34"/>
      <c r="D92" s="12"/>
      <c r="E92" s="31"/>
      <c r="F92" s="32"/>
      <c r="G92" s="32"/>
      <c r="H92" s="31" t="s">
        <v>74</v>
      </c>
      <c r="I92" s="36" t="s">
        <v>75</v>
      </c>
    </row>
    <row r="93" spans="1:9" x14ac:dyDescent="0.2">
      <c r="A93" s="8"/>
      <c r="B93" s="34" t="s">
        <v>115</v>
      </c>
      <c r="C93" s="34"/>
      <c r="D93" s="12"/>
      <c r="E93" s="12"/>
      <c r="F93" s="12"/>
      <c r="G93" s="12"/>
      <c r="H93" s="33"/>
      <c r="I93" s="35"/>
    </row>
    <row r="94" spans="1:9" x14ac:dyDescent="0.2">
      <c r="A94" s="27"/>
    </row>
  </sheetData>
  <mergeCells count="14">
    <mergeCell ref="E82:G82"/>
    <mergeCell ref="E85:G85"/>
    <mergeCell ref="E86:G86"/>
    <mergeCell ref="E39:G39"/>
    <mergeCell ref="E59:G59"/>
    <mergeCell ref="E62:G62"/>
    <mergeCell ref="E66:G66"/>
    <mergeCell ref="E70:G70"/>
    <mergeCell ref="E81:G81"/>
    <mergeCell ref="E21:G21"/>
    <mergeCell ref="A15:I15"/>
    <mergeCell ref="A17:I17"/>
    <mergeCell ref="E19:G19"/>
    <mergeCell ref="E20:G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topLeftCell="A10" workbookViewId="0">
      <selection activeCell="E30" sqref="E30"/>
    </sheetView>
  </sheetViews>
  <sheetFormatPr defaultColWidth="8.85546875" defaultRowHeight="12.75" x14ac:dyDescent="0.2"/>
  <cols>
    <col min="1" max="1" width="61.28515625" style="1" customWidth="1"/>
    <col min="2" max="3" width="3.140625" style="1" customWidth="1"/>
    <col min="4" max="4" width="3" style="1" customWidth="1"/>
    <col min="5" max="5" width="15" style="1" customWidth="1"/>
    <col min="6" max="6" width="17.140625" style="1" customWidth="1"/>
    <col min="7" max="7" width="23.7109375" style="1" customWidth="1"/>
    <col min="8" max="8" width="23.140625" style="1" customWidth="1"/>
    <col min="9" max="16384" width="8.85546875" style="1"/>
  </cols>
  <sheetData>
    <row r="1" spans="1:6" x14ac:dyDescent="0.2">
      <c r="A1" s="40"/>
      <c r="B1" s="56"/>
      <c r="C1" s="56"/>
      <c r="D1" s="65"/>
      <c r="E1" s="51"/>
      <c r="F1" s="50"/>
    </row>
    <row r="2" spans="1:6" x14ac:dyDescent="0.2">
      <c r="A2" s="42" t="s">
        <v>117</v>
      </c>
      <c r="B2" s="42"/>
      <c r="C2" s="42"/>
      <c r="D2" s="43"/>
      <c r="E2" s="43"/>
      <c r="F2" s="44" t="s">
        <v>105</v>
      </c>
    </row>
    <row r="3" spans="1:6" x14ac:dyDescent="0.2">
      <c r="A3" s="154" t="str">
        <f>'prilog 1'!B3</f>
        <v>ZIF Bosfin d.d. Sarajevo</v>
      </c>
      <c r="B3" s="63"/>
      <c r="C3" s="63"/>
      <c r="D3" s="66"/>
      <c r="E3" s="55"/>
      <c r="F3" s="168">
        <f>'prilog 2'!I3</f>
        <v>4200657530003</v>
      </c>
    </row>
    <row r="4" spans="1:6" x14ac:dyDescent="0.2">
      <c r="A4" s="42" t="s">
        <v>201</v>
      </c>
      <c r="B4" s="42"/>
      <c r="C4" s="42"/>
      <c r="D4" s="43"/>
      <c r="E4" s="43"/>
      <c r="F4" s="44" t="s">
        <v>106</v>
      </c>
    </row>
    <row r="5" spans="1:6" x14ac:dyDescent="0.2">
      <c r="A5" s="170" t="str">
        <f>'prilog 1'!B5</f>
        <v>Maršala Tita 30</v>
      </c>
      <c r="B5" s="57"/>
      <c r="C5" s="57"/>
      <c r="D5" s="67"/>
      <c r="E5" s="59"/>
      <c r="F5" s="166"/>
    </row>
    <row r="6" spans="1:6" x14ac:dyDescent="0.2">
      <c r="A6" s="42" t="s">
        <v>107</v>
      </c>
      <c r="B6" s="42"/>
      <c r="C6" s="42"/>
      <c r="D6" s="43"/>
      <c r="E6" s="43"/>
      <c r="F6" s="44" t="s">
        <v>108</v>
      </c>
    </row>
    <row r="7" spans="1:6" x14ac:dyDescent="0.2">
      <c r="A7" s="154" t="str">
        <f>'prilog 1'!B7</f>
        <v>"ABDS" Društvo za upravljanje fondovima</v>
      </c>
      <c r="B7" s="60"/>
      <c r="C7" s="60"/>
      <c r="D7" s="66"/>
      <c r="E7" s="55"/>
      <c r="F7" s="160" t="str">
        <f>'prilog 1'!I7</f>
        <v>64.30</v>
      </c>
    </row>
    <row r="8" spans="1:6" x14ac:dyDescent="0.2">
      <c r="A8" s="42" t="s">
        <v>109</v>
      </c>
      <c r="B8" s="42"/>
      <c r="C8" s="42"/>
      <c r="D8" s="43"/>
      <c r="E8" s="43"/>
      <c r="F8" s="44" t="s">
        <v>110</v>
      </c>
    </row>
    <row r="9" spans="1:6" x14ac:dyDescent="0.2">
      <c r="A9" s="155">
        <f>'prilog 1'!B9</f>
        <v>4200184450007</v>
      </c>
      <c r="B9" s="53"/>
      <c r="C9" s="53"/>
      <c r="D9" s="68"/>
      <c r="E9" s="61"/>
      <c r="F9" s="164" t="s">
        <v>365</v>
      </c>
    </row>
    <row r="10" spans="1:6" x14ac:dyDescent="0.2">
      <c r="A10" s="42" t="s">
        <v>111</v>
      </c>
      <c r="B10" s="42"/>
      <c r="C10" s="42"/>
      <c r="D10" s="44"/>
      <c r="E10" s="44"/>
      <c r="F10" s="44" t="s">
        <v>112</v>
      </c>
    </row>
    <row r="11" spans="1:6" x14ac:dyDescent="0.2">
      <c r="A11" s="167" t="s">
        <v>366</v>
      </c>
      <c r="B11" s="62"/>
      <c r="C11" s="62"/>
      <c r="D11" s="66"/>
      <c r="E11" s="55"/>
      <c r="F11" s="160" t="str">
        <f>'prilog 2'!I11</f>
        <v>Raiffeisen bank</v>
      </c>
    </row>
    <row r="12" spans="1:6" x14ac:dyDescent="0.2">
      <c r="A12" s="42" t="s">
        <v>113</v>
      </c>
      <c r="B12" s="42"/>
      <c r="C12" s="42"/>
      <c r="D12" s="44"/>
      <c r="E12" s="44"/>
      <c r="F12" s="44" t="s">
        <v>114</v>
      </c>
    </row>
    <row r="13" spans="1:6" x14ac:dyDescent="0.2">
      <c r="F13" s="169">
        <f>'prilog 2'!I13</f>
        <v>1610000024890110</v>
      </c>
    </row>
    <row r="15" spans="1:6" x14ac:dyDescent="0.2">
      <c r="A15" s="216" t="s">
        <v>202</v>
      </c>
      <c r="B15" s="216"/>
      <c r="C15" s="216"/>
      <c r="D15" s="216"/>
      <c r="E15" s="216"/>
      <c r="F15" s="216"/>
    </row>
    <row r="16" spans="1:6" x14ac:dyDescent="0.2">
      <c r="A16" s="217"/>
      <c r="B16" s="217"/>
      <c r="C16" s="217"/>
      <c r="D16" s="217"/>
      <c r="E16" s="217"/>
    </row>
    <row r="17" spans="1:7" x14ac:dyDescent="0.2">
      <c r="A17" s="208" t="s">
        <v>374</v>
      </c>
      <c r="B17" s="208"/>
      <c r="C17" s="208"/>
      <c r="D17" s="208"/>
      <c r="E17" s="208"/>
      <c r="F17" s="208"/>
    </row>
    <row r="18" spans="1:7" x14ac:dyDescent="0.2">
      <c r="A18" s="83"/>
      <c r="B18" s="84"/>
      <c r="C18" s="84"/>
      <c r="D18" s="84"/>
      <c r="E18" s="69"/>
      <c r="F18" s="37" t="s">
        <v>76</v>
      </c>
      <c r="G18" s="85"/>
    </row>
    <row r="19" spans="1:7" ht="25.5" x14ac:dyDescent="0.2">
      <c r="A19" s="86" t="s">
        <v>2</v>
      </c>
      <c r="B19" s="218" t="s">
        <v>3</v>
      </c>
      <c r="C19" s="219"/>
      <c r="D19" s="220"/>
      <c r="E19" s="87" t="s">
        <v>203</v>
      </c>
      <c r="F19" s="87" t="s">
        <v>204</v>
      </c>
    </row>
    <row r="20" spans="1:7" x14ac:dyDescent="0.2">
      <c r="A20" s="88">
        <v>1</v>
      </c>
      <c r="B20" s="203">
        <v>2</v>
      </c>
      <c r="C20" s="204"/>
      <c r="D20" s="205"/>
      <c r="E20" s="3">
        <v>3</v>
      </c>
      <c r="F20" s="3">
        <v>4</v>
      </c>
    </row>
    <row r="21" spans="1:7" x14ac:dyDescent="0.2">
      <c r="A21" s="88"/>
      <c r="B21" s="203"/>
      <c r="C21" s="204"/>
      <c r="D21" s="205"/>
      <c r="E21" s="3"/>
      <c r="F21" s="3"/>
    </row>
    <row r="22" spans="1:7" x14ac:dyDescent="0.2">
      <c r="A22" s="89" t="s">
        <v>205</v>
      </c>
      <c r="B22" s="3">
        <v>3</v>
      </c>
      <c r="C22" s="3">
        <v>0</v>
      </c>
      <c r="D22" s="3">
        <v>1</v>
      </c>
      <c r="E22" s="151">
        <f>F36</f>
        <v>20539916</v>
      </c>
      <c r="F22" s="175">
        <v>21246881</v>
      </c>
    </row>
    <row r="23" spans="1:7" x14ac:dyDescent="0.2">
      <c r="A23" s="89"/>
      <c r="B23" s="203"/>
      <c r="C23" s="204"/>
      <c r="D23" s="205"/>
      <c r="E23" s="151"/>
      <c r="F23" s="175"/>
    </row>
    <row r="24" spans="1:7" x14ac:dyDescent="0.2">
      <c r="A24" s="90" t="s">
        <v>206</v>
      </c>
      <c r="B24" s="3">
        <v>3</v>
      </c>
      <c r="C24" s="3">
        <v>0</v>
      </c>
      <c r="D24" s="3">
        <v>2</v>
      </c>
      <c r="E24" s="151"/>
      <c r="F24" s="175"/>
    </row>
    <row r="25" spans="1:7" x14ac:dyDescent="0.2">
      <c r="A25" s="90" t="s">
        <v>207</v>
      </c>
      <c r="B25" s="3">
        <v>3</v>
      </c>
      <c r="C25" s="3">
        <v>0</v>
      </c>
      <c r="D25" s="3">
        <v>3</v>
      </c>
      <c r="E25" s="151"/>
      <c r="F25" s="175"/>
    </row>
    <row r="26" spans="1:7" ht="25.5" x14ac:dyDescent="0.2">
      <c r="A26" s="89" t="s">
        <v>208</v>
      </c>
      <c r="B26" s="3">
        <v>3</v>
      </c>
      <c r="C26" s="3">
        <v>0</v>
      </c>
      <c r="D26" s="3">
        <v>4</v>
      </c>
      <c r="E26" s="151">
        <f>E22</f>
        <v>20539916</v>
      </c>
      <c r="F26" s="151">
        <f>F22</f>
        <v>21246881</v>
      </c>
      <c r="G26" s="172"/>
    </row>
    <row r="27" spans="1:7" x14ac:dyDescent="0.2">
      <c r="A27" s="89"/>
      <c r="B27" s="203"/>
      <c r="C27" s="204"/>
      <c r="D27" s="205"/>
      <c r="E27" s="151"/>
      <c r="F27" s="151"/>
    </row>
    <row r="28" spans="1:7" x14ac:dyDescent="0.2">
      <c r="A28" s="90" t="s">
        <v>209</v>
      </c>
      <c r="B28" s="3">
        <v>3</v>
      </c>
      <c r="C28" s="3">
        <v>0</v>
      </c>
      <c r="D28" s="3">
        <v>5</v>
      </c>
      <c r="E28" s="151">
        <v>0</v>
      </c>
      <c r="F28" s="151">
        <v>-706965</v>
      </c>
    </row>
    <row r="29" spans="1:7" x14ac:dyDescent="0.2">
      <c r="A29" s="90" t="s">
        <v>210</v>
      </c>
      <c r="B29" s="3">
        <v>3</v>
      </c>
      <c r="C29" s="3">
        <v>0</v>
      </c>
      <c r="D29" s="3">
        <v>6</v>
      </c>
      <c r="E29" s="151">
        <v>-209536</v>
      </c>
      <c r="F29" s="151">
        <v>0</v>
      </c>
    </row>
    <row r="30" spans="1:7" x14ac:dyDescent="0.2">
      <c r="A30" s="90" t="s">
        <v>211</v>
      </c>
      <c r="B30" s="3">
        <v>3</v>
      </c>
      <c r="C30" s="3">
        <v>0</v>
      </c>
      <c r="D30" s="3">
        <v>7</v>
      </c>
      <c r="E30" s="151">
        <f>E28+E29</f>
        <v>-209536</v>
      </c>
      <c r="F30" s="151">
        <f>F28+F29</f>
        <v>-706965</v>
      </c>
    </row>
    <row r="31" spans="1:7" x14ac:dyDescent="0.2">
      <c r="A31" s="90"/>
      <c r="B31" s="203"/>
      <c r="C31" s="204"/>
      <c r="D31" s="205"/>
      <c r="E31" s="151"/>
      <c r="F31" s="151"/>
    </row>
    <row r="32" spans="1:7" x14ac:dyDescent="0.2">
      <c r="A32" s="90" t="s">
        <v>212</v>
      </c>
      <c r="B32" s="3">
        <v>3</v>
      </c>
      <c r="C32" s="3">
        <v>0</v>
      </c>
      <c r="D32" s="3">
        <v>8</v>
      </c>
      <c r="E32" s="151"/>
      <c r="F32" s="151"/>
    </row>
    <row r="33" spans="1:8" x14ac:dyDescent="0.2">
      <c r="A33" s="90" t="s">
        <v>213</v>
      </c>
      <c r="B33" s="3">
        <v>3</v>
      </c>
      <c r="C33" s="3">
        <v>0</v>
      </c>
      <c r="D33" s="3">
        <v>9</v>
      </c>
      <c r="E33" s="151"/>
      <c r="F33" s="151"/>
    </row>
    <row r="34" spans="1:8" x14ac:dyDescent="0.2">
      <c r="A34" s="90" t="s">
        <v>214</v>
      </c>
      <c r="B34" s="3">
        <v>3</v>
      </c>
      <c r="C34" s="3">
        <v>1</v>
      </c>
      <c r="D34" s="3">
        <v>0</v>
      </c>
      <c r="E34" s="151"/>
      <c r="F34" s="151"/>
    </row>
    <row r="35" spans="1:8" x14ac:dyDescent="0.2">
      <c r="A35" s="90"/>
      <c r="B35" s="203"/>
      <c r="C35" s="204"/>
      <c r="D35" s="205"/>
      <c r="E35" s="151"/>
      <c r="F35" s="151"/>
    </row>
    <row r="36" spans="1:8" ht="25.5" x14ac:dyDescent="0.2">
      <c r="A36" s="89" t="s">
        <v>215</v>
      </c>
      <c r="B36" s="3">
        <v>3</v>
      </c>
      <c r="C36" s="3">
        <v>1</v>
      </c>
      <c r="D36" s="3">
        <v>1</v>
      </c>
      <c r="E36" s="151">
        <f>E26+E30</f>
        <v>20330380</v>
      </c>
      <c r="F36" s="151">
        <f>F26+F30</f>
        <v>20539916</v>
      </c>
      <c r="G36" s="172"/>
      <c r="H36" s="172"/>
    </row>
    <row r="37" spans="1:8" x14ac:dyDescent="0.2">
      <c r="A37" s="90"/>
      <c r="B37" s="203"/>
      <c r="C37" s="204"/>
      <c r="D37" s="205"/>
      <c r="E37" s="151"/>
      <c r="F37" s="151"/>
    </row>
    <row r="38" spans="1:8" x14ac:dyDescent="0.2">
      <c r="A38" s="91" t="s">
        <v>216</v>
      </c>
      <c r="B38" s="203"/>
      <c r="C38" s="204"/>
      <c r="D38" s="205"/>
      <c r="E38" s="148"/>
      <c r="F38" s="148"/>
    </row>
    <row r="39" spans="1:8" x14ac:dyDescent="0.2">
      <c r="A39" s="92" t="s">
        <v>217</v>
      </c>
      <c r="B39" s="3">
        <v>3</v>
      </c>
      <c r="C39" s="3">
        <v>1</v>
      </c>
      <c r="D39" s="3">
        <v>2</v>
      </c>
      <c r="E39" s="148">
        <v>3038426</v>
      </c>
      <c r="F39" s="148">
        <v>3038426</v>
      </c>
    </row>
    <row r="40" spans="1:8" x14ac:dyDescent="0.2">
      <c r="A40" s="92" t="s">
        <v>218</v>
      </c>
      <c r="B40" s="3">
        <v>3</v>
      </c>
      <c r="C40" s="3">
        <v>1</v>
      </c>
      <c r="D40" s="3">
        <v>3</v>
      </c>
      <c r="E40" s="148"/>
      <c r="F40" s="148"/>
    </row>
    <row r="41" spans="1:8" x14ac:dyDescent="0.2">
      <c r="A41" s="92" t="s">
        <v>219</v>
      </c>
      <c r="B41" s="3">
        <v>3</v>
      </c>
      <c r="C41" s="3">
        <v>1</v>
      </c>
      <c r="D41" s="3">
        <v>4</v>
      </c>
      <c r="E41" s="148"/>
      <c r="F41" s="148"/>
    </row>
    <row r="42" spans="1:8" x14ac:dyDescent="0.2">
      <c r="A42" s="92" t="s">
        <v>220</v>
      </c>
      <c r="B42" s="3">
        <v>3</v>
      </c>
      <c r="C42" s="3">
        <v>1</v>
      </c>
      <c r="D42" s="3">
        <v>5</v>
      </c>
      <c r="E42" s="148">
        <v>3038426</v>
      </c>
      <c r="F42" s="148">
        <v>3038426</v>
      </c>
    </row>
    <row r="43" spans="1:8" x14ac:dyDescent="0.2">
      <c r="A43" s="70"/>
    </row>
    <row r="44" spans="1:8" x14ac:dyDescent="0.2">
      <c r="A44" s="70"/>
    </row>
    <row r="45" spans="1:8" x14ac:dyDescent="0.2">
      <c r="A45" s="70"/>
    </row>
    <row r="46" spans="1:8" ht="38.25" x14ac:dyDescent="0.2">
      <c r="A46" s="34" t="s">
        <v>221</v>
      </c>
      <c r="B46" s="12"/>
      <c r="C46" s="31"/>
      <c r="D46" s="32"/>
      <c r="E46" s="31" t="s">
        <v>74</v>
      </c>
      <c r="F46" s="36" t="s">
        <v>75</v>
      </c>
    </row>
    <row r="47" spans="1:8" x14ac:dyDescent="0.2">
      <c r="A47" s="34" t="s">
        <v>222</v>
      </c>
      <c r="B47" s="12"/>
      <c r="C47" s="12"/>
      <c r="D47" s="12"/>
      <c r="E47" s="33"/>
      <c r="F47" s="35"/>
    </row>
  </sheetData>
  <mergeCells count="12">
    <mergeCell ref="B38:D38"/>
    <mergeCell ref="A15:F15"/>
    <mergeCell ref="A16:E16"/>
    <mergeCell ref="A17:F17"/>
    <mergeCell ref="B19:D19"/>
    <mergeCell ref="B20:D20"/>
    <mergeCell ref="B21:D21"/>
    <mergeCell ref="B23:D23"/>
    <mergeCell ref="B27:D27"/>
    <mergeCell ref="B31:D31"/>
    <mergeCell ref="B35:D35"/>
    <mergeCell ref="B37:D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"/>
  <sheetViews>
    <sheetView showGridLines="0" tabSelected="1" workbookViewId="0">
      <selection activeCell="N51" sqref="N51"/>
    </sheetView>
  </sheetViews>
  <sheetFormatPr defaultColWidth="9.140625" defaultRowHeight="12.75" x14ac:dyDescent="0.2"/>
  <cols>
    <col min="1" max="1" width="7.5703125" style="1" customWidth="1"/>
    <col min="2" max="2" width="72" style="1" customWidth="1"/>
    <col min="3" max="3" width="12.42578125" style="1" customWidth="1"/>
    <col min="4" max="4" width="11.85546875" style="1" customWidth="1"/>
    <col min="5" max="5" width="3.140625" style="1" customWidth="1"/>
    <col min="6" max="6" width="3.5703125" style="1" customWidth="1"/>
    <col min="7" max="7" width="3.140625" style="1" customWidth="1"/>
    <col min="8" max="8" width="15" style="1" customWidth="1"/>
    <col min="9" max="9" width="16.7109375" style="1" customWidth="1"/>
    <col min="10" max="16384" width="9.140625" style="1"/>
  </cols>
  <sheetData>
    <row r="1" spans="1:9" x14ac:dyDescent="0.2">
      <c r="A1" s="40"/>
      <c r="B1" s="41"/>
      <c r="C1" s="56"/>
      <c r="D1" s="56"/>
      <c r="E1" s="56"/>
      <c r="F1" s="65"/>
      <c r="G1" s="65"/>
      <c r="H1" s="179"/>
      <c r="I1" s="50"/>
    </row>
    <row r="2" spans="1:9" x14ac:dyDescent="0.2">
      <c r="A2" s="42" t="s">
        <v>117</v>
      </c>
      <c r="B2" s="42"/>
      <c r="C2" s="42"/>
      <c r="D2" s="42"/>
      <c r="E2" s="42"/>
      <c r="F2" s="43"/>
      <c r="G2" s="43"/>
      <c r="H2" s="180"/>
      <c r="I2" s="44" t="s">
        <v>105</v>
      </c>
    </row>
    <row r="3" spans="1:9" x14ac:dyDescent="0.2">
      <c r="A3" s="45"/>
      <c r="B3" s="46" t="str">
        <f>'prilog 3'!A3</f>
        <v>ZIF Bosfin d.d. Sarajevo</v>
      </c>
      <c r="C3" s="63"/>
      <c r="D3" s="63"/>
      <c r="E3" s="63"/>
      <c r="F3" s="66"/>
      <c r="G3" s="66"/>
      <c r="H3" s="181"/>
      <c r="I3" s="168">
        <f>'prilog 3'!F3</f>
        <v>4200657530003</v>
      </c>
    </row>
    <row r="4" spans="1:9" x14ac:dyDescent="0.2">
      <c r="A4" s="42" t="s">
        <v>201</v>
      </c>
      <c r="B4" s="42"/>
      <c r="C4" s="42"/>
      <c r="D4" s="42"/>
      <c r="E4" s="42"/>
      <c r="F4" s="43"/>
      <c r="G4" s="43"/>
      <c r="H4" s="180"/>
      <c r="I4" s="44" t="s">
        <v>106</v>
      </c>
    </row>
    <row r="5" spans="1:9" x14ac:dyDescent="0.2">
      <c r="A5" s="48"/>
      <c r="B5" s="171" t="str">
        <f>'prilog 3'!A5</f>
        <v>Maršala Tita 30</v>
      </c>
      <c r="C5" s="57"/>
      <c r="D5" s="57"/>
      <c r="E5" s="57"/>
      <c r="F5" s="67"/>
      <c r="G5" s="67"/>
      <c r="H5" s="182"/>
      <c r="I5" s="166"/>
    </row>
    <row r="6" spans="1:9" x14ac:dyDescent="0.2">
      <c r="A6" s="42" t="s">
        <v>107</v>
      </c>
      <c r="B6" s="42"/>
      <c r="C6" s="42"/>
      <c r="D6" s="42"/>
      <c r="E6" s="42"/>
      <c r="F6" s="43"/>
      <c r="G6" s="43"/>
      <c r="H6" s="180"/>
      <c r="I6" s="44" t="s">
        <v>108</v>
      </c>
    </row>
    <row r="7" spans="1:9" x14ac:dyDescent="0.2">
      <c r="A7" s="45"/>
      <c r="B7" s="154" t="str">
        <f>'prilog 3'!A7</f>
        <v>"ABDS" Društvo za upravljanje fondovima</v>
      </c>
      <c r="C7" s="60"/>
      <c r="D7" s="60"/>
      <c r="E7" s="60"/>
      <c r="F7" s="47"/>
      <c r="G7" s="66"/>
      <c r="H7" s="181"/>
      <c r="I7" s="160" t="str">
        <f>'prilog 3'!F7</f>
        <v>64.30</v>
      </c>
    </row>
    <row r="8" spans="1:9" x14ac:dyDescent="0.2">
      <c r="A8" s="42" t="s">
        <v>109</v>
      </c>
      <c r="B8" s="42"/>
      <c r="C8" s="42"/>
      <c r="D8" s="42"/>
      <c r="E8" s="42"/>
      <c r="F8" s="43"/>
      <c r="G8" s="43"/>
      <c r="H8" s="180"/>
      <c r="I8" s="44" t="s">
        <v>110</v>
      </c>
    </row>
    <row r="9" spans="1:9" x14ac:dyDescent="0.2">
      <c r="A9" s="52"/>
      <c r="B9" s="155">
        <f>'prilog 3'!A9</f>
        <v>4200184450007</v>
      </c>
      <c r="C9" s="53"/>
      <c r="D9" s="53"/>
      <c r="E9" s="53"/>
      <c r="F9" s="68"/>
      <c r="G9" s="68"/>
      <c r="H9" s="183"/>
      <c r="I9" s="164" t="s">
        <v>365</v>
      </c>
    </row>
    <row r="10" spans="1:9" x14ac:dyDescent="0.2">
      <c r="A10" s="42" t="s">
        <v>111</v>
      </c>
      <c r="B10" s="42"/>
      <c r="C10" s="42"/>
      <c r="D10" s="42"/>
      <c r="E10" s="42"/>
      <c r="F10" s="44"/>
      <c r="G10" s="44"/>
      <c r="H10" s="184" t="s">
        <v>368</v>
      </c>
      <c r="I10" s="44" t="s">
        <v>112</v>
      </c>
    </row>
    <row r="11" spans="1:9" x14ac:dyDescent="0.2">
      <c r="A11" s="54"/>
      <c r="B11" s="167" t="str">
        <f>'prilog 3'!A11</f>
        <v>65 02 0041 - 11</v>
      </c>
      <c r="C11" s="62"/>
      <c r="D11" s="62"/>
      <c r="E11" s="62"/>
      <c r="F11" s="66"/>
      <c r="G11" s="66"/>
      <c r="H11" s="181"/>
      <c r="I11" s="160" t="str">
        <f>'prilog 3'!F11</f>
        <v>Raiffeisen bank</v>
      </c>
    </row>
    <row r="12" spans="1:9" x14ac:dyDescent="0.2">
      <c r="A12" s="42" t="s">
        <v>113</v>
      </c>
      <c r="B12" s="42"/>
      <c r="C12" s="42"/>
      <c r="D12" s="42"/>
      <c r="E12" s="42"/>
      <c r="F12" s="44"/>
      <c r="G12" s="44"/>
      <c r="H12" s="184"/>
      <c r="I12" s="44" t="s">
        <v>114</v>
      </c>
    </row>
    <row r="13" spans="1:9" x14ac:dyDescent="0.2">
      <c r="A13" s="70"/>
      <c r="B13" s="70"/>
      <c r="I13" s="156">
        <f>'prilog 3'!F13</f>
        <v>1610000024890110</v>
      </c>
    </row>
    <row r="15" spans="1:9" x14ac:dyDescent="0.2">
      <c r="A15" s="216" t="s">
        <v>223</v>
      </c>
      <c r="B15" s="216"/>
      <c r="C15" s="216"/>
      <c r="D15" s="216"/>
      <c r="E15" s="216"/>
      <c r="F15" s="216"/>
      <c r="G15" s="216"/>
      <c r="H15" s="216"/>
      <c r="I15" s="216"/>
    </row>
    <row r="16" spans="1:9" x14ac:dyDescent="0.2">
      <c r="A16" s="224" t="s">
        <v>224</v>
      </c>
      <c r="B16" s="224"/>
      <c r="C16" s="224"/>
      <c r="D16" s="224"/>
      <c r="E16" s="224"/>
      <c r="F16" s="224"/>
      <c r="G16" s="224"/>
      <c r="H16" s="224"/>
      <c r="I16" s="224"/>
    </row>
    <row r="17" spans="1:10" x14ac:dyDescent="0.2">
      <c r="A17" s="225" t="s">
        <v>375</v>
      </c>
      <c r="B17" s="225"/>
      <c r="C17" s="225"/>
      <c r="D17" s="225"/>
      <c r="E17" s="225"/>
      <c r="F17" s="225"/>
      <c r="G17" s="225"/>
      <c r="H17" s="225"/>
      <c r="I17" s="225"/>
    </row>
    <row r="18" spans="1:10" x14ac:dyDescent="0.2">
      <c r="A18" s="93"/>
      <c r="B18" s="93"/>
      <c r="C18" s="93"/>
      <c r="D18" s="93"/>
      <c r="E18" s="93"/>
      <c r="F18" s="93"/>
      <c r="G18" s="93"/>
      <c r="H18" s="93"/>
      <c r="I18" s="93"/>
    </row>
    <row r="20" spans="1:10" x14ac:dyDescent="0.2">
      <c r="A20"/>
      <c r="B20"/>
      <c r="C20"/>
      <c r="D20"/>
      <c r="E20"/>
      <c r="F20"/>
      <c r="G20"/>
      <c r="I20" s="37" t="s">
        <v>76</v>
      </c>
      <c r="J20" s="85"/>
    </row>
    <row r="21" spans="1:10" ht="38.25" x14ac:dyDescent="0.2">
      <c r="A21" s="94" t="s">
        <v>1</v>
      </c>
      <c r="B21" s="95" t="s">
        <v>2</v>
      </c>
      <c r="C21" s="96" t="s">
        <v>89</v>
      </c>
      <c r="D21" s="97" t="s">
        <v>225</v>
      </c>
      <c r="E21" s="226" t="s">
        <v>226</v>
      </c>
      <c r="F21" s="227"/>
      <c r="G21" s="228"/>
      <c r="H21" s="185" t="s">
        <v>371</v>
      </c>
      <c r="I21" s="18" t="s">
        <v>376</v>
      </c>
    </row>
    <row r="22" spans="1:10" x14ac:dyDescent="0.2">
      <c r="A22" s="98">
        <v>1</v>
      </c>
      <c r="B22" s="99">
        <v>2</v>
      </c>
      <c r="C22" s="99">
        <v>3</v>
      </c>
      <c r="D22" s="99">
        <v>4</v>
      </c>
      <c r="E22" s="221">
        <v>5</v>
      </c>
      <c r="F22" s="222"/>
      <c r="G22" s="223"/>
      <c r="H22" s="186">
        <v>6</v>
      </c>
      <c r="I22" s="100">
        <v>7</v>
      </c>
    </row>
    <row r="23" spans="1:10" x14ac:dyDescent="0.2">
      <c r="A23" s="98"/>
      <c r="B23" s="99"/>
      <c r="C23" s="99"/>
      <c r="D23" s="99"/>
      <c r="E23" s="221"/>
      <c r="F23" s="222"/>
      <c r="G23" s="223"/>
      <c r="H23" s="187"/>
      <c r="I23" s="151"/>
    </row>
    <row r="24" spans="1:10" x14ac:dyDescent="0.2">
      <c r="A24" s="101" t="s">
        <v>7</v>
      </c>
      <c r="B24" s="102" t="s">
        <v>227</v>
      </c>
      <c r="C24" s="103"/>
      <c r="D24" s="103"/>
      <c r="E24" s="221"/>
      <c r="F24" s="222"/>
      <c r="G24" s="223"/>
      <c r="H24" s="148"/>
      <c r="I24" s="148"/>
    </row>
    <row r="25" spans="1:10" x14ac:dyDescent="0.2">
      <c r="A25" s="105" t="s">
        <v>59</v>
      </c>
      <c r="B25" s="106" t="s">
        <v>228</v>
      </c>
      <c r="C25" s="104"/>
      <c r="D25" s="107" t="s">
        <v>229</v>
      </c>
      <c r="E25" s="105">
        <v>4</v>
      </c>
      <c r="F25" s="105">
        <v>0</v>
      </c>
      <c r="G25" s="105">
        <v>1</v>
      </c>
      <c r="H25" s="148">
        <v>33245</v>
      </c>
      <c r="I25" s="152"/>
    </row>
    <row r="26" spans="1:10" x14ac:dyDescent="0.2">
      <c r="A26" s="105" t="s">
        <v>60</v>
      </c>
      <c r="B26" s="106" t="s">
        <v>230</v>
      </c>
      <c r="C26" s="104"/>
      <c r="D26" s="107" t="s">
        <v>229</v>
      </c>
      <c r="E26" s="105">
        <v>4</v>
      </c>
      <c r="F26" s="105">
        <v>0</v>
      </c>
      <c r="G26" s="105">
        <v>2</v>
      </c>
      <c r="H26" s="148">
        <v>4692</v>
      </c>
      <c r="I26" s="148">
        <v>3625</v>
      </c>
    </row>
    <row r="27" spans="1:10" ht="12" customHeight="1" x14ac:dyDescent="0.2">
      <c r="A27" s="105" t="s">
        <v>127</v>
      </c>
      <c r="B27" s="108" t="s">
        <v>231</v>
      </c>
      <c r="C27" s="104"/>
      <c r="D27" s="109" t="s">
        <v>232</v>
      </c>
      <c r="E27" s="105">
        <v>4</v>
      </c>
      <c r="F27" s="105">
        <v>0</v>
      </c>
      <c r="G27" s="105">
        <v>3</v>
      </c>
      <c r="H27" s="148">
        <v>-65950</v>
      </c>
      <c r="I27" s="148">
        <v>-1928861</v>
      </c>
    </row>
    <row r="28" spans="1:10" x14ac:dyDescent="0.2">
      <c r="A28" s="105" t="s">
        <v>185</v>
      </c>
      <c r="B28" s="108" t="s">
        <v>233</v>
      </c>
      <c r="C28" s="104"/>
      <c r="D28" s="107" t="s">
        <v>229</v>
      </c>
      <c r="E28" s="105">
        <v>4</v>
      </c>
      <c r="F28" s="105">
        <v>0</v>
      </c>
      <c r="G28" s="105">
        <v>4</v>
      </c>
      <c r="H28" s="148"/>
      <c r="I28" s="148">
        <v>7743280</v>
      </c>
    </row>
    <row r="29" spans="1:10" ht="25.5" x14ac:dyDescent="0.2">
      <c r="A29" s="105" t="s">
        <v>234</v>
      </c>
      <c r="B29" s="108" t="s">
        <v>235</v>
      </c>
      <c r="C29" s="104"/>
      <c r="D29" s="109" t="s">
        <v>232</v>
      </c>
      <c r="E29" s="105">
        <v>4</v>
      </c>
      <c r="F29" s="105">
        <v>0</v>
      </c>
      <c r="G29" s="105">
        <v>5</v>
      </c>
      <c r="H29" s="148"/>
      <c r="I29" s="148"/>
    </row>
    <row r="30" spans="1:10" x14ac:dyDescent="0.2">
      <c r="A30" s="105" t="s">
        <v>236</v>
      </c>
      <c r="B30" s="108" t="s">
        <v>237</v>
      </c>
      <c r="C30" s="104"/>
      <c r="D30" s="107" t="s">
        <v>229</v>
      </c>
      <c r="E30" s="105">
        <v>4</v>
      </c>
      <c r="F30" s="105">
        <v>0</v>
      </c>
      <c r="G30" s="105">
        <v>6</v>
      </c>
      <c r="H30" s="148"/>
      <c r="I30" s="148"/>
    </row>
    <row r="31" spans="1:10" x14ac:dyDescent="0.2">
      <c r="A31" s="105" t="s">
        <v>238</v>
      </c>
      <c r="B31" s="108" t="s">
        <v>239</v>
      </c>
      <c r="C31" s="104"/>
      <c r="D31" s="109" t="s">
        <v>232</v>
      </c>
      <c r="E31" s="105">
        <v>4</v>
      </c>
      <c r="F31" s="105">
        <v>0</v>
      </c>
      <c r="G31" s="105">
        <v>7</v>
      </c>
      <c r="H31" s="148">
        <v>-801602</v>
      </c>
      <c r="I31" s="148">
        <v>-1500000</v>
      </c>
    </row>
    <row r="32" spans="1:10" x14ac:dyDescent="0.2">
      <c r="A32" s="105" t="s">
        <v>240</v>
      </c>
      <c r="B32" s="108" t="s">
        <v>241</v>
      </c>
      <c r="C32" s="104"/>
      <c r="D32" s="107" t="s">
        <v>229</v>
      </c>
      <c r="E32" s="105">
        <v>4</v>
      </c>
      <c r="F32" s="105">
        <v>0</v>
      </c>
      <c r="G32" s="105">
        <v>8</v>
      </c>
      <c r="H32" s="148">
        <v>2000000</v>
      </c>
      <c r="I32" s="148"/>
    </row>
    <row r="33" spans="1:11" x14ac:dyDescent="0.2">
      <c r="A33" s="105" t="s">
        <v>242</v>
      </c>
      <c r="B33" s="108" t="s">
        <v>243</v>
      </c>
      <c r="C33" s="104"/>
      <c r="D33" s="109" t="s">
        <v>232</v>
      </c>
      <c r="E33" s="105">
        <v>4</v>
      </c>
      <c r="F33" s="105">
        <v>0</v>
      </c>
      <c r="G33" s="105">
        <v>9</v>
      </c>
      <c r="H33" s="148"/>
      <c r="I33" s="148"/>
    </row>
    <row r="34" spans="1:11" x14ac:dyDescent="0.2">
      <c r="A34" s="105" t="s">
        <v>244</v>
      </c>
      <c r="B34" s="108" t="s">
        <v>245</v>
      </c>
      <c r="C34" s="104"/>
      <c r="D34" s="107" t="s">
        <v>229</v>
      </c>
      <c r="E34" s="105">
        <v>4</v>
      </c>
      <c r="F34" s="105">
        <v>1</v>
      </c>
      <c r="G34" s="105">
        <v>0</v>
      </c>
      <c r="H34" s="148"/>
      <c r="I34" s="148"/>
    </row>
    <row r="35" spans="1:11" x14ac:dyDescent="0.2">
      <c r="A35" s="105" t="s">
        <v>246</v>
      </c>
      <c r="B35" s="110" t="s">
        <v>247</v>
      </c>
      <c r="C35" s="104"/>
      <c r="D35" s="109" t="s">
        <v>232</v>
      </c>
      <c r="E35" s="105">
        <v>4</v>
      </c>
      <c r="F35" s="105">
        <v>1</v>
      </c>
      <c r="G35" s="105">
        <v>1</v>
      </c>
      <c r="H35" s="148">
        <v>-519817</v>
      </c>
      <c r="I35" s="148">
        <v>-1833349</v>
      </c>
    </row>
    <row r="36" spans="1:11" ht="18" customHeight="1" x14ac:dyDescent="0.2">
      <c r="A36" s="105" t="s">
        <v>248</v>
      </c>
      <c r="B36" s="110" t="s">
        <v>249</v>
      </c>
      <c r="C36" s="104"/>
      <c r="D36" s="109" t="s">
        <v>232</v>
      </c>
      <c r="E36" s="105">
        <v>4</v>
      </c>
      <c r="F36" s="105">
        <v>1</v>
      </c>
      <c r="G36" s="105">
        <v>2</v>
      </c>
      <c r="H36" s="148">
        <v>-1200</v>
      </c>
      <c r="I36" s="148">
        <v>-111566</v>
      </c>
    </row>
    <row r="37" spans="1:11" ht="25.5" x14ac:dyDescent="0.2">
      <c r="A37" s="105" t="s">
        <v>250</v>
      </c>
      <c r="B37" s="110" t="s">
        <v>251</v>
      </c>
      <c r="C37" s="104"/>
      <c r="D37" s="109" t="s">
        <v>232</v>
      </c>
      <c r="E37" s="105">
        <v>4</v>
      </c>
      <c r="F37" s="105">
        <v>1</v>
      </c>
      <c r="G37" s="105">
        <v>3</v>
      </c>
      <c r="H37" s="148">
        <v>-31977</v>
      </c>
      <c r="I37" s="148">
        <v>-52613</v>
      </c>
    </row>
    <row r="38" spans="1:11" x14ac:dyDescent="0.2">
      <c r="A38" s="105" t="s">
        <v>252</v>
      </c>
      <c r="B38" s="110" t="s">
        <v>253</v>
      </c>
      <c r="C38" s="104"/>
      <c r="D38" s="109" t="s">
        <v>232</v>
      </c>
      <c r="E38" s="105">
        <v>4</v>
      </c>
      <c r="F38" s="105">
        <v>1</v>
      </c>
      <c r="G38" s="105">
        <v>4</v>
      </c>
      <c r="H38" s="148">
        <v>-21450</v>
      </c>
      <c r="I38" s="148">
        <v>-19800</v>
      </c>
    </row>
    <row r="39" spans="1:11" x14ac:dyDescent="0.2">
      <c r="A39" s="105" t="s">
        <v>254</v>
      </c>
      <c r="B39" s="111" t="s">
        <v>255</v>
      </c>
      <c r="C39" s="104"/>
      <c r="D39" s="109" t="s">
        <v>232</v>
      </c>
      <c r="E39" s="105">
        <v>4</v>
      </c>
      <c r="F39" s="105">
        <v>1</v>
      </c>
      <c r="G39" s="105">
        <v>5</v>
      </c>
      <c r="H39" s="148">
        <v>-11400</v>
      </c>
      <c r="I39" s="148">
        <v>-12350</v>
      </c>
    </row>
    <row r="40" spans="1:11" x14ac:dyDescent="0.2">
      <c r="A40" s="105" t="s">
        <v>256</v>
      </c>
      <c r="B40" s="111" t="s">
        <v>257</v>
      </c>
      <c r="C40" s="104"/>
      <c r="D40" s="109" t="s">
        <v>232</v>
      </c>
      <c r="E40" s="105">
        <v>4</v>
      </c>
      <c r="F40" s="105">
        <v>1</v>
      </c>
      <c r="G40" s="105">
        <v>6</v>
      </c>
      <c r="H40" s="148">
        <v>-92838</v>
      </c>
      <c r="I40" s="148">
        <v>-91201</v>
      </c>
    </row>
    <row r="41" spans="1:11" x14ac:dyDescent="0.2">
      <c r="A41" s="105" t="s">
        <v>258</v>
      </c>
      <c r="B41" s="111" t="s">
        <v>259</v>
      </c>
      <c r="C41" s="152"/>
      <c r="D41" s="109" t="s">
        <v>232</v>
      </c>
      <c r="E41" s="105">
        <v>4</v>
      </c>
      <c r="F41" s="105">
        <v>1</v>
      </c>
      <c r="G41" s="105">
        <v>7</v>
      </c>
      <c r="H41" s="148"/>
      <c r="I41" s="148"/>
    </row>
    <row r="42" spans="1:11" x14ac:dyDescent="0.2">
      <c r="A42" s="105" t="s">
        <v>260</v>
      </c>
      <c r="B42" s="112" t="s">
        <v>261</v>
      </c>
      <c r="C42" s="104"/>
      <c r="D42" s="107" t="s">
        <v>229</v>
      </c>
      <c r="E42" s="105">
        <v>4</v>
      </c>
      <c r="F42" s="105">
        <v>1</v>
      </c>
      <c r="G42" s="105">
        <v>8</v>
      </c>
      <c r="H42" s="148">
        <v>9181</v>
      </c>
      <c r="I42" s="148">
        <v>20388</v>
      </c>
    </row>
    <row r="43" spans="1:11" x14ac:dyDescent="0.2">
      <c r="A43" s="105" t="s">
        <v>262</v>
      </c>
      <c r="B43" s="113" t="s">
        <v>263</v>
      </c>
      <c r="C43" s="104"/>
      <c r="D43" s="109" t="s">
        <v>232</v>
      </c>
      <c r="E43" s="105">
        <v>4</v>
      </c>
      <c r="F43" s="105">
        <v>1</v>
      </c>
      <c r="G43" s="105">
        <v>9</v>
      </c>
      <c r="H43" s="148">
        <v>0</v>
      </c>
      <c r="I43" s="148">
        <v>-8029</v>
      </c>
      <c r="J43"/>
      <c r="K43" s="177"/>
    </row>
    <row r="44" spans="1:11" ht="25.5" x14ac:dyDescent="0.2">
      <c r="A44" s="114" t="s">
        <v>71</v>
      </c>
      <c r="B44" s="115" t="s">
        <v>264</v>
      </c>
      <c r="C44" s="104"/>
      <c r="D44" s="109" t="s">
        <v>265</v>
      </c>
      <c r="E44" s="105">
        <v>4</v>
      </c>
      <c r="F44" s="105">
        <v>2</v>
      </c>
      <c r="G44" s="105">
        <v>0</v>
      </c>
      <c r="H44" s="148">
        <f>SUM(H25:H43)</f>
        <v>500884</v>
      </c>
      <c r="I44" s="148">
        <f>SUM(I25:I43)</f>
        <v>2209524</v>
      </c>
      <c r="J44" s="177"/>
      <c r="K44"/>
    </row>
    <row r="45" spans="1:11" x14ac:dyDescent="0.2">
      <c r="A45" s="105"/>
      <c r="B45" s="106"/>
      <c r="C45" s="104"/>
      <c r="D45" s="109"/>
      <c r="E45" s="221"/>
      <c r="F45" s="222"/>
      <c r="G45" s="223"/>
      <c r="H45" s="148"/>
      <c r="I45" s="148"/>
      <c r="J45"/>
      <c r="K45" s="177"/>
    </row>
    <row r="46" spans="1:11" x14ac:dyDescent="0.2">
      <c r="A46" s="114" t="s">
        <v>8</v>
      </c>
      <c r="B46" s="116" t="s">
        <v>266</v>
      </c>
      <c r="C46" s="104"/>
      <c r="D46" s="104"/>
      <c r="E46" s="221"/>
      <c r="F46" s="222"/>
      <c r="G46" s="223"/>
      <c r="H46" s="148"/>
      <c r="I46" s="148"/>
      <c r="J46"/>
      <c r="K46"/>
    </row>
    <row r="47" spans="1:11" x14ac:dyDescent="0.2">
      <c r="A47" s="105" t="s">
        <v>18</v>
      </c>
      <c r="B47" s="117" t="s">
        <v>267</v>
      </c>
      <c r="C47" s="104"/>
      <c r="D47" s="107" t="s">
        <v>229</v>
      </c>
      <c r="E47" s="105">
        <v>4</v>
      </c>
      <c r="F47" s="105">
        <v>2</v>
      </c>
      <c r="G47" s="105">
        <v>1</v>
      </c>
      <c r="H47" s="148"/>
      <c r="I47" s="148"/>
      <c r="J47"/>
      <c r="K47" s="177"/>
    </row>
    <row r="48" spans="1:11" x14ac:dyDescent="0.2">
      <c r="A48" s="105" t="s">
        <v>17</v>
      </c>
      <c r="B48" s="117" t="s">
        <v>268</v>
      </c>
      <c r="C48" s="104"/>
      <c r="D48" s="109" t="s">
        <v>232</v>
      </c>
      <c r="E48" s="105">
        <v>4</v>
      </c>
      <c r="F48" s="105">
        <v>2</v>
      </c>
      <c r="G48" s="105">
        <v>2</v>
      </c>
      <c r="H48" s="148"/>
      <c r="I48" s="148"/>
      <c r="J48"/>
      <c r="K48" s="177"/>
    </row>
    <row r="49" spans="1:13" x14ac:dyDescent="0.2">
      <c r="A49" s="105" t="s">
        <v>190</v>
      </c>
      <c r="B49" s="112" t="s">
        <v>269</v>
      </c>
      <c r="C49" s="104"/>
      <c r="D49" s="109" t="s">
        <v>232</v>
      </c>
      <c r="E49" s="105">
        <v>4</v>
      </c>
      <c r="F49" s="105">
        <v>2</v>
      </c>
      <c r="G49" s="105">
        <v>3</v>
      </c>
      <c r="H49" s="148"/>
      <c r="I49" s="148"/>
      <c r="J49" s="177"/>
      <c r="K49"/>
      <c r="L49" s="172"/>
    </row>
    <row r="50" spans="1:13" x14ac:dyDescent="0.2">
      <c r="A50" s="105" t="s">
        <v>270</v>
      </c>
      <c r="B50" s="106" t="s">
        <v>271</v>
      </c>
      <c r="C50" s="104"/>
      <c r="D50" s="109" t="s">
        <v>232</v>
      </c>
      <c r="E50" s="105">
        <v>4</v>
      </c>
      <c r="F50" s="105">
        <v>2</v>
      </c>
      <c r="G50" s="105">
        <v>4</v>
      </c>
      <c r="H50" s="148"/>
      <c r="I50" s="148"/>
      <c r="J50"/>
      <c r="K50"/>
    </row>
    <row r="51" spans="1:13" x14ac:dyDescent="0.2">
      <c r="A51" s="105" t="s">
        <v>272</v>
      </c>
      <c r="B51" s="112" t="s">
        <v>273</v>
      </c>
      <c r="C51" s="104"/>
      <c r="D51" s="107" t="s">
        <v>229</v>
      </c>
      <c r="E51" s="105">
        <v>4</v>
      </c>
      <c r="F51" s="105">
        <v>2</v>
      </c>
      <c r="G51" s="105">
        <v>5</v>
      </c>
      <c r="H51" s="148"/>
      <c r="I51" s="148"/>
      <c r="J51"/>
      <c r="K51"/>
    </row>
    <row r="52" spans="1:13" x14ac:dyDescent="0.2">
      <c r="A52" s="105" t="s">
        <v>274</v>
      </c>
      <c r="B52" s="113" t="s">
        <v>275</v>
      </c>
      <c r="C52" s="104"/>
      <c r="D52" s="109" t="s">
        <v>232</v>
      </c>
      <c r="E52" s="105">
        <v>4</v>
      </c>
      <c r="F52" s="105">
        <v>2</v>
      </c>
      <c r="G52" s="105">
        <v>6</v>
      </c>
      <c r="H52" s="148"/>
      <c r="I52" s="148"/>
      <c r="J52"/>
      <c r="K52"/>
    </row>
    <row r="53" spans="1:13" ht="25.5" x14ac:dyDescent="0.2">
      <c r="A53" s="118" t="s">
        <v>70</v>
      </c>
      <c r="B53" s="119" t="s">
        <v>276</v>
      </c>
      <c r="C53" s="104"/>
      <c r="D53" s="109" t="s">
        <v>265</v>
      </c>
      <c r="E53" s="105">
        <v>4</v>
      </c>
      <c r="F53" s="105">
        <v>2</v>
      </c>
      <c r="G53" s="105">
        <v>7</v>
      </c>
      <c r="H53" s="148"/>
      <c r="I53" s="148"/>
      <c r="J53" s="177"/>
      <c r="K53"/>
    </row>
    <row r="54" spans="1:13" x14ac:dyDescent="0.2">
      <c r="A54" s="120"/>
      <c r="B54" s="103"/>
      <c r="C54" s="121"/>
      <c r="D54" s="109"/>
      <c r="E54" s="221"/>
      <c r="F54" s="222"/>
      <c r="G54" s="223"/>
      <c r="H54" s="148"/>
      <c r="I54" s="148"/>
      <c r="J54"/>
      <c r="K54"/>
      <c r="M54" s="172"/>
    </row>
    <row r="55" spans="1:13" ht="25.5" x14ac:dyDescent="0.2">
      <c r="A55" s="120" t="s">
        <v>169</v>
      </c>
      <c r="B55" s="122" t="s">
        <v>277</v>
      </c>
      <c r="C55" s="121"/>
      <c r="D55" s="109" t="s">
        <v>265</v>
      </c>
      <c r="E55" s="105">
        <v>4</v>
      </c>
      <c r="F55" s="105">
        <v>2</v>
      </c>
      <c r="G55" s="105">
        <v>8</v>
      </c>
      <c r="H55" s="148">
        <f>H44</f>
        <v>500884</v>
      </c>
      <c r="I55" s="148">
        <f>I44</f>
        <v>2209524</v>
      </c>
      <c r="J55" s="177"/>
      <c r="K55" s="177"/>
      <c r="L55" s="177"/>
    </row>
    <row r="56" spans="1:13" x14ac:dyDescent="0.2">
      <c r="A56" s="120"/>
      <c r="B56" s="103"/>
      <c r="C56" s="121"/>
      <c r="D56" s="109"/>
      <c r="E56" s="221"/>
      <c r="F56" s="222"/>
      <c r="G56" s="223"/>
      <c r="H56" s="148"/>
      <c r="I56" s="148"/>
      <c r="J56"/>
      <c r="K56" s="177"/>
      <c r="L56" s="177"/>
    </row>
    <row r="57" spans="1:13" x14ac:dyDescent="0.2">
      <c r="A57" s="120" t="s">
        <v>58</v>
      </c>
      <c r="B57" s="122" t="s">
        <v>278</v>
      </c>
      <c r="C57" s="121"/>
      <c r="D57" s="109" t="s">
        <v>265</v>
      </c>
      <c r="E57" s="105">
        <v>4</v>
      </c>
      <c r="F57" s="105">
        <v>2</v>
      </c>
      <c r="G57" s="105">
        <v>9</v>
      </c>
      <c r="H57" s="148">
        <f>'prilog 1'!I23</f>
        <v>2235898</v>
      </c>
      <c r="I57" s="148">
        <v>26374</v>
      </c>
      <c r="J57" s="177"/>
      <c r="K57"/>
      <c r="L57"/>
    </row>
    <row r="58" spans="1:13" ht="25.5" x14ac:dyDescent="0.2">
      <c r="A58" s="120" t="s">
        <v>72</v>
      </c>
      <c r="B58" s="122" t="s">
        <v>279</v>
      </c>
      <c r="C58" s="121"/>
      <c r="D58" s="109" t="s">
        <v>265</v>
      </c>
      <c r="E58" s="105">
        <v>4</v>
      </c>
      <c r="F58" s="105">
        <v>3</v>
      </c>
      <c r="G58" s="105">
        <v>0</v>
      </c>
      <c r="H58" s="148"/>
      <c r="I58" s="148"/>
      <c r="J58"/>
      <c r="K58"/>
    </row>
    <row r="59" spans="1:13" x14ac:dyDescent="0.2">
      <c r="A59" s="120" t="s">
        <v>73</v>
      </c>
      <c r="B59" s="122" t="s">
        <v>280</v>
      </c>
      <c r="C59" s="121"/>
      <c r="D59" s="109" t="s">
        <v>265</v>
      </c>
      <c r="E59" s="105">
        <v>4</v>
      </c>
      <c r="F59" s="105">
        <v>3</v>
      </c>
      <c r="G59" s="105">
        <v>1</v>
      </c>
      <c r="H59" s="148">
        <f>H55+H57+H58</f>
        <v>2736782</v>
      </c>
      <c r="I59" s="148">
        <f>I55+I57+I58</f>
        <v>2235898</v>
      </c>
      <c r="J59" s="177"/>
      <c r="K59" s="177"/>
      <c r="L59" s="172"/>
    </row>
    <row r="60" spans="1:13" x14ac:dyDescent="0.2">
      <c r="A60" s="123"/>
      <c r="B60"/>
      <c r="C60"/>
      <c r="D60"/>
      <c r="E60"/>
      <c r="F60"/>
      <c r="G60"/>
      <c r="J60"/>
      <c r="K60" s="177"/>
    </row>
    <row r="61" spans="1:13" x14ac:dyDescent="0.2">
      <c r="A61" s="123"/>
      <c r="B61"/>
      <c r="C61"/>
      <c r="D61"/>
      <c r="E61"/>
      <c r="F61"/>
      <c r="G61"/>
    </row>
    <row r="62" spans="1:13" x14ac:dyDescent="0.2">
      <c r="A62" s="123"/>
      <c r="B62"/>
      <c r="C62"/>
      <c r="D62"/>
      <c r="E62"/>
      <c r="F62"/>
      <c r="G62"/>
    </row>
    <row r="63" spans="1:13" ht="38.25" x14ac:dyDescent="0.2">
      <c r="A63" s="124"/>
      <c r="B63" s="12" t="s">
        <v>221</v>
      </c>
      <c r="C63" s="12"/>
      <c r="D63" s="31"/>
      <c r="E63" s="32"/>
      <c r="F63" s="32"/>
      <c r="H63" s="31" t="s">
        <v>74</v>
      </c>
      <c r="I63" s="36" t="s">
        <v>75</v>
      </c>
    </row>
    <row r="64" spans="1:13" x14ac:dyDescent="0.2">
      <c r="A64" s="124"/>
      <c r="B64" s="12" t="s">
        <v>281</v>
      </c>
      <c r="C64" s="12"/>
      <c r="D64" s="12"/>
      <c r="E64" s="12"/>
      <c r="F64" s="12"/>
      <c r="H64" s="33"/>
      <c r="I64" s="35"/>
    </row>
    <row r="65" spans="1:1" x14ac:dyDescent="0.2">
      <c r="A65" s="124"/>
    </row>
    <row r="66" spans="1:1" x14ac:dyDescent="0.2">
      <c r="A66" s="124"/>
    </row>
    <row r="67" spans="1:1" x14ac:dyDescent="0.2">
      <c r="A67" s="124"/>
    </row>
    <row r="68" spans="1:1" x14ac:dyDescent="0.2">
      <c r="A68" s="124"/>
    </row>
  </sheetData>
  <mergeCells count="11">
    <mergeCell ref="E24:G24"/>
    <mergeCell ref="E45:G45"/>
    <mergeCell ref="E46:G46"/>
    <mergeCell ref="E54:G54"/>
    <mergeCell ref="E56:G56"/>
    <mergeCell ref="E23:G23"/>
    <mergeCell ref="A15:I15"/>
    <mergeCell ref="A16:I16"/>
    <mergeCell ref="A17:I17"/>
    <mergeCell ref="E21:G21"/>
    <mergeCell ref="E22:G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"/>
  <sheetViews>
    <sheetView workbookViewId="0">
      <selection activeCell="G33" sqref="G33"/>
    </sheetView>
  </sheetViews>
  <sheetFormatPr defaultRowHeight="12.75" x14ac:dyDescent="0.2"/>
  <sheetData>
    <row r="1" spans="1:15" x14ac:dyDescent="0.2">
      <c r="A1" s="229" t="s">
        <v>282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x14ac:dyDescent="0.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5" x14ac:dyDescent="0.2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</row>
    <row r="4" spans="1:15" ht="50.25" customHeight="1" x14ac:dyDescent="0.2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</sheetData>
  <mergeCells count="1">
    <mergeCell ref="A1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prilog 1</vt:lpstr>
      <vt:lpstr>prilog 2</vt:lpstr>
      <vt:lpstr>prilog 3</vt:lpstr>
      <vt:lpstr>prilog 4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dbatinic</dc:creator>
  <cp:lastModifiedBy>Dzevad Begic</cp:lastModifiedBy>
  <cp:lastPrinted>2021-09-29T08:28:54Z</cp:lastPrinted>
  <dcterms:created xsi:type="dcterms:W3CDTF">2010-11-22T08:47:27Z</dcterms:created>
  <dcterms:modified xsi:type="dcterms:W3CDTF">2026-04-15T12:19:19Z</dcterms:modified>
</cp:coreProperties>
</file>